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75" activeTab="0"/>
  </bookViews>
  <sheets>
    <sheet name="Pořadí" sheetId="1" r:id="rId1"/>
    <sheet name="Náhozy" sheetId="2" r:id="rId2"/>
    <sheet name="Rozpis" sheetId="3" r:id="rId3"/>
    <sheet name="Presence" sheetId="4" r:id="rId4"/>
  </sheets>
  <definedNames/>
  <calcPr fullCalcOnLoad="1"/>
</workbook>
</file>

<file path=xl/sharedStrings.xml><?xml version="1.0" encoding="utf-8"?>
<sst xmlns="http://schemas.openxmlformats.org/spreadsheetml/2006/main" count="274" uniqueCount="177">
  <si>
    <t>Pořadí</t>
  </si>
  <si>
    <t>čas</t>
  </si>
  <si>
    <t xml:space="preserve">Dráha č.2 </t>
  </si>
  <si>
    <r>
      <t xml:space="preserve">Sok.Brno IV </t>
    </r>
    <r>
      <rPr>
        <b/>
        <sz val="11"/>
        <color indexed="8"/>
        <rFont val="Calibri"/>
        <family val="2"/>
      </rPr>
      <t xml:space="preserve">1 </t>
    </r>
  </si>
  <si>
    <t xml:space="preserve">  Dráha č.1 </t>
  </si>
  <si>
    <t xml:space="preserve">Dráha č.3 </t>
  </si>
  <si>
    <t xml:space="preserve">Dráha č.4 </t>
  </si>
  <si>
    <t>Orel Ivančice 1</t>
  </si>
  <si>
    <t>Orel Ivančice 2</t>
  </si>
  <si>
    <t>Orel Ivančice 3</t>
  </si>
  <si>
    <t>Réna Ivančice 1</t>
  </si>
  <si>
    <t>Réna Ivančice 3</t>
  </si>
  <si>
    <t>Réna Ivančice 2</t>
  </si>
  <si>
    <t>Rosice 1</t>
  </si>
  <si>
    <t>Rosice 3</t>
  </si>
  <si>
    <t>Rosice 2</t>
  </si>
  <si>
    <t>MS Brno 1</t>
  </si>
  <si>
    <t>MS Brno 2</t>
  </si>
  <si>
    <t>MS Brno 3</t>
  </si>
  <si>
    <t>MS Brno 4</t>
  </si>
  <si>
    <t>MS Brno 5</t>
  </si>
  <si>
    <t>MS Brno 6</t>
  </si>
  <si>
    <t>Husovice 1</t>
  </si>
  <si>
    <t>Husovice 2</t>
  </si>
  <si>
    <t>Husovice 3</t>
  </si>
  <si>
    <t>Husovice 4</t>
  </si>
  <si>
    <t>Husovice 5</t>
  </si>
  <si>
    <t>Blansko 1</t>
  </si>
  <si>
    <t>Blansko 2</t>
  </si>
  <si>
    <t>Blansko 3</t>
  </si>
  <si>
    <t>Blansko 4</t>
  </si>
  <si>
    <t>Telnice 1</t>
  </si>
  <si>
    <t>Telnice 2</t>
  </si>
  <si>
    <t>Žabovřesky 1</t>
  </si>
  <si>
    <t>Žabovřesky 2</t>
  </si>
  <si>
    <t>Židenice 2</t>
  </si>
  <si>
    <r>
      <t>Sok.Brno IV 2</t>
    </r>
    <r>
      <rPr>
        <b/>
        <sz val="11"/>
        <color indexed="8"/>
        <rFont val="Calibri"/>
        <family val="2"/>
      </rPr>
      <t xml:space="preserve"> </t>
    </r>
  </si>
  <si>
    <t>Devítka Brno</t>
  </si>
  <si>
    <t>Kometa Brno</t>
  </si>
  <si>
    <t>Veverky Brno</t>
  </si>
  <si>
    <t>Jméno</t>
  </si>
  <si>
    <t>reg.číslo</t>
  </si>
  <si>
    <t>zaplaceno</t>
  </si>
  <si>
    <t>oddíl</t>
  </si>
  <si>
    <t>plné</t>
  </si>
  <si>
    <t>suma</t>
  </si>
  <si>
    <t xml:space="preserve">     1.dráha</t>
  </si>
  <si>
    <t xml:space="preserve">     2.dráha</t>
  </si>
  <si>
    <t xml:space="preserve">    3.dráha</t>
  </si>
  <si>
    <t xml:space="preserve">     4.dráha</t>
  </si>
  <si>
    <t xml:space="preserve">            </t>
  </si>
  <si>
    <t>náhozu</t>
  </si>
  <si>
    <t>dor</t>
  </si>
  <si>
    <t>chyby</t>
  </si>
  <si>
    <t>KK Slovan Rosice</t>
  </si>
  <si>
    <t>KK Orel Ivančice</t>
  </si>
  <si>
    <t>KK Moravská Slávia Brno</t>
  </si>
  <si>
    <t>TJ Sokol Husovice</t>
  </si>
  <si>
    <t>KK Blansko</t>
  </si>
  <si>
    <t>KK Réna Ivančice</t>
  </si>
  <si>
    <t>KK Orel Telnice</t>
  </si>
  <si>
    <t xml:space="preserve">Celkem </t>
  </si>
  <si>
    <t>SK Brno-Žabovřesky</t>
  </si>
  <si>
    <t>KK Brno Židenice</t>
  </si>
  <si>
    <t>KS Brno Devítka</t>
  </si>
  <si>
    <t>SKP Kometa Brno</t>
  </si>
  <si>
    <t>SKK Veverky Brno</t>
  </si>
  <si>
    <t>TJ Sokol Brno 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</si>
  <si>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</si>
  <si>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</si>
  <si>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</si>
  <si>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</si>
  <si>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</si>
  <si>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</si>
  <si>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</si>
  <si>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</si>
  <si>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</si>
  <si>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</si>
  <si>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</si>
  <si>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</si>
  <si>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</si>
  <si>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</si>
  <si>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</si>
  <si>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</si>
  <si>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</si>
  <si>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</si>
  <si>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</si>
  <si>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</si>
  <si>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</si>
  <si>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</si>
  <si>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</si>
  <si>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</si>
  <si>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</si>
  <si>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</si>
  <si>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</si>
  <si>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</si>
  <si>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</si>
  <si>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</si>
  <si>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</si>
  <si>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</si>
  <si>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</si>
  <si>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</si>
  <si>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</si>
  <si>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</si>
  <si>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Kvalifikace Mistrovství Jm kraje - sever - muži - 8.1.2017 - orlovna Ivančice </t>
  </si>
  <si>
    <t>Husovice 6</t>
  </si>
  <si>
    <t>MS Brno 7</t>
  </si>
  <si>
    <t>Řihánek Tomáš</t>
  </si>
  <si>
    <t>Čech Marek</t>
  </si>
  <si>
    <t>Kalakaj Lubomír</t>
  </si>
  <si>
    <t>Kopal Oldřich</t>
  </si>
  <si>
    <t>10198</t>
  </si>
  <si>
    <t>Novák Stanislav</t>
  </si>
  <si>
    <t>20071</t>
  </si>
  <si>
    <t>Sax Karel</t>
  </si>
  <si>
    <t>21876</t>
  </si>
  <si>
    <t>Toman Jiří</t>
  </si>
  <si>
    <t>20116</t>
  </si>
  <si>
    <t>Nemrava Miroslav</t>
  </si>
  <si>
    <t>10038</t>
  </si>
  <si>
    <t>Zemek Jiří</t>
  </si>
  <si>
    <t>07505</t>
  </si>
  <si>
    <t>Matyáš Dalibor</t>
  </si>
  <si>
    <t>14391</t>
  </si>
  <si>
    <t>Fabík Ivo</t>
  </si>
  <si>
    <t>06622</t>
  </si>
  <si>
    <t>Černý Marek</t>
  </si>
  <si>
    <t>23130</t>
  </si>
  <si>
    <t>Jelínek Radim</t>
  </si>
  <si>
    <t>23009</t>
  </si>
  <si>
    <t>Radil Jiří</t>
  </si>
  <si>
    <t>06562</t>
  </si>
  <si>
    <t>Kelpenčev Šimek Michal</t>
  </si>
  <si>
    <t>14464</t>
  </si>
  <si>
    <t>Škoula Libor</t>
  </si>
  <si>
    <t>07291</t>
  </si>
  <si>
    <t>Mazur Václav</t>
  </si>
  <si>
    <t>13162</t>
  </si>
  <si>
    <t>Zubatý Martin</t>
  </si>
  <si>
    <t>17390</t>
  </si>
  <si>
    <t>Janderka Roman</t>
  </si>
  <si>
    <t>11727</t>
  </si>
  <si>
    <t>Šimeček Jiří</t>
  </si>
  <si>
    <t>22615</t>
  </si>
  <si>
    <t>Rozsíval Marek</t>
  </si>
  <si>
    <t>19085</t>
  </si>
  <si>
    <t>Pokorný Zdeněk</t>
  </si>
  <si>
    <t>20689</t>
  </si>
  <si>
    <t>Berka Petr</t>
  </si>
  <si>
    <t>19515</t>
  </si>
  <si>
    <t>Šenkýř Radek</t>
  </si>
  <si>
    <t>19877</t>
  </si>
  <si>
    <t>Milan Miroslav</t>
  </si>
  <si>
    <t>18083</t>
  </si>
  <si>
    <t>Dvorník Dalibor</t>
  </si>
  <si>
    <t>18744</t>
  </si>
  <si>
    <t>Antoš Pavel</t>
  </si>
  <si>
    <t>07164</t>
  </si>
  <si>
    <t>Ustohal Karel</t>
  </si>
  <si>
    <t>14826</t>
  </si>
  <si>
    <t>Hostinský Ivo</t>
  </si>
  <si>
    <t>09135</t>
  </si>
  <si>
    <t>Flek Miroslav</t>
  </si>
  <si>
    <t>06327</t>
  </si>
  <si>
    <t>Flek Roman</t>
  </si>
  <si>
    <t>06326</t>
  </si>
  <si>
    <t>Pliska Radim</t>
  </si>
  <si>
    <t>19041</t>
  </si>
  <si>
    <t>Procházka Martin</t>
  </si>
  <si>
    <t>16593</t>
  </si>
  <si>
    <t>Žižlavský Tomáš</t>
  </si>
  <si>
    <t>18659</t>
  </si>
  <si>
    <t>Plšek David</t>
  </si>
  <si>
    <t xml:space="preserve">                                                                                                      </t>
  </si>
  <si>
    <t>obč.pr.</t>
  </si>
  <si>
    <t>Sedlář Jaroslav</t>
  </si>
  <si>
    <t>18773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</si>
</sst>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 CE"/>
      <family val="2"/>
    </font>
    <font>
      <b/>
      <sz val="16"/>
      <color indexed="36"/>
      <name val="Arial CE"/>
      <family val="0"/>
    </font>
    <font>
      <b/>
      <sz val="20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20" fontId="41" fillId="0" borderId="0" xfId="0" applyNumberFormat="1" applyFont="1" applyAlignment="1">
      <alignment horizontal="center" vertical="center" wrapText="1"/>
    </xf>
    <xf numFmtId="20" fontId="26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20" fontId="43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20" fontId="43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20" fontId="43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" fontId="0" fillId="33" borderId="25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34" borderId="23" xfId="0" applyNumberForma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6" fillId="0" borderId="0" xfId="0" applyFont="1" applyAlignment="1">
      <alignment/>
    </xf>
    <xf numFmtId="20" fontId="6" fillId="0" borderId="18" xfId="0" applyNumberFormat="1" applyFont="1" applyBorder="1" applyAlignment="1">
      <alignment horizontal="center"/>
    </xf>
    <xf numFmtId="20" fontId="6" fillId="0" borderId="20" xfId="0" applyNumberFormat="1" applyFont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4" fillId="0" borderId="0" xfId="0" applyFont="1" applyAlignment="1">
      <alignment/>
    </xf>
    <xf numFmtId="1" fontId="0" fillId="35" borderId="25" xfId="0" applyNumberForma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20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20" fontId="43" fillId="0" borderId="28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34" borderId="28" xfId="0" applyNumberForma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20" fontId="41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20" fontId="26" fillId="0" borderId="10" xfId="0" applyNumberFormat="1" applyFont="1" applyBorder="1" applyAlignment="1">
      <alignment horizontal="center"/>
    </xf>
    <xf numFmtId="1" fontId="36" fillId="35" borderId="19" xfId="0" applyNumberFormat="1" applyFont="1" applyFill="1" applyBorder="1" applyAlignment="1">
      <alignment horizontal="center"/>
    </xf>
    <xf numFmtId="0" fontId="43" fillId="0" borderId="19" xfId="0" applyFont="1" applyBorder="1" applyAlignment="1">
      <alignment horizontal="center"/>
    </xf>
    <xf numFmtId="1" fontId="36" fillId="35" borderId="25" xfId="0" applyNumberFormat="1" applyFont="1" applyFill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1" fontId="36" fillId="35" borderId="29" xfId="0" applyNumberFormat="1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tabSelected="1" zoomScalePageLayoutView="0" workbookViewId="0" topLeftCell="A4">
      <selection activeCell="L23" sqref="L23"/>
    </sheetView>
  </sheetViews>
  <sheetFormatPr defaultColWidth="9.140625" defaultRowHeight="15"/>
  <cols>
    <col min="2" max="2" width="37.140625" style="0" customWidth="1"/>
    <col min="3" max="3" width="8.7109375" style="0" customWidth="1"/>
    <col min="4" max="4" width="26.421875" style="0" customWidth="1"/>
    <col min="5" max="5" width="7.421875" style="0" customWidth="1"/>
    <col min="6" max="6" width="6.00390625" style="0" customWidth="1"/>
    <col min="7" max="7" width="6.57421875" style="0" customWidth="1"/>
    <col min="8" max="8" width="7.140625" style="0" customWidth="1"/>
  </cols>
  <sheetData>
    <row r="2" spans="1:2" ht="20.25">
      <c r="A2" s="70" t="s">
        <v>104</v>
      </c>
      <c r="B2" s="70"/>
    </row>
    <row r="4" spans="1:8" ht="15">
      <c r="A4" s="17"/>
      <c r="B4" s="17" t="s">
        <v>40</v>
      </c>
      <c r="C4" s="18" t="s">
        <v>41</v>
      </c>
      <c r="D4" s="19" t="s">
        <v>43</v>
      </c>
      <c r="E4" s="42" t="s">
        <v>61</v>
      </c>
      <c r="F4" s="20"/>
      <c r="G4" s="20"/>
      <c r="H4" s="21"/>
    </row>
    <row r="5" spans="1:8" ht="15.75" thickBot="1">
      <c r="A5" s="26" t="s">
        <v>0</v>
      </c>
      <c r="B5" s="27"/>
      <c r="C5" s="9"/>
      <c r="D5" s="28"/>
      <c r="E5" s="29" t="s">
        <v>44</v>
      </c>
      <c r="F5" s="30" t="s">
        <v>52</v>
      </c>
      <c r="G5" s="31" t="s">
        <v>53</v>
      </c>
      <c r="H5" s="30" t="s">
        <v>45</v>
      </c>
    </row>
    <row r="6" spans="1:8" ht="15">
      <c r="A6" s="62" t="s">
        <v>68</v>
      </c>
      <c r="B6" s="92" t="str">
        <f>Náhozy!B7</f>
        <v>Zemek Jiří</v>
      </c>
      <c r="C6" s="92" t="str">
        <f>Náhozy!C7</f>
        <v>07505</v>
      </c>
      <c r="D6" s="93" t="s">
        <v>55</v>
      </c>
      <c r="E6" s="37">
        <f>Náhozy!E7</f>
        <v>375</v>
      </c>
      <c r="F6" s="37">
        <f>Náhozy!F7</f>
        <v>217</v>
      </c>
      <c r="G6" s="37">
        <f>Náhozy!G7</f>
        <v>1</v>
      </c>
      <c r="H6" s="46">
        <f>SUM(E6+F6)</f>
        <v>592</v>
      </c>
    </row>
    <row r="7" spans="1:8" ht="15">
      <c r="A7" s="63" t="s">
        <v>69</v>
      </c>
      <c r="B7" s="94" t="str">
        <f>Náhozy!B25</f>
        <v>Plšek David</v>
      </c>
      <c r="C7" s="94" t="str">
        <f>Náhozy!C25</f>
        <v>obč.pr.</v>
      </c>
      <c r="D7" s="95" t="s">
        <v>57</v>
      </c>
      <c r="E7" s="53">
        <f>Náhozy!E25</f>
        <v>387</v>
      </c>
      <c r="F7" s="53">
        <f>Náhozy!F25</f>
        <v>202</v>
      </c>
      <c r="G7" s="53">
        <f>Náhozy!G25</f>
        <v>2</v>
      </c>
      <c r="H7" s="46">
        <f>SUM(E7+F7)</f>
        <v>589</v>
      </c>
    </row>
    <row r="8" spans="1:8" ht="15">
      <c r="A8" s="64" t="s">
        <v>70</v>
      </c>
      <c r="B8" s="94" t="str">
        <f>Náhozy!B21</f>
        <v>Kelpenčev Šimek Michal</v>
      </c>
      <c r="C8" s="94" t="str">
        <f>Náhozy!C21</f>
        <v>14464</v>
      </c>
      <c r="D8" s="96" t="s">
        <v>57</v>
      </c>
      <c r="E8" s="53">
        <f>Náhozy!E21</f>
        <v>371</v>
      </c>
      <c r="F8" s="53">
        <f>Náhozy!F21</f>
        <v>212</v>
      </c>
      <c r="G8" s="53">
        <f>Náhozy!G21</f>
        <v>3</v>
      </c>
      <c r="H8" s="46">
        <f>SUM(E8+F8)</f>
        <v>583</v>
      </c>
    </row>
    <row r="9" spans="1:8" ht="15">
      <c r="A9" s="64" t="s">
        <v>71</v>
      </c>
      <c r="B9" s="94" t="str">
        <f>Náhozy!B34</f>
        <v>Radil Jiří</v>
      </c>
      <c r="C9" s="94" t="str">
        <f>Náhozy!C34</f>
        <v>06562</v>
      </c>
      <c r="D9" s="96" t="s">
        <v>57</v>
      </c>
      <c r="E9" s="53">
        <f>Náhozy!E34</f>
        <v>376</v>
      </c>
      <c r="F9" s="53">
        <f>Náhozy!F34</f>
        <v>202</v>
      </c>
      <c r="G9" s="53">
        <f>Náhozy!G34</f>
        <v>2</v>
      </c>
      <c r="H9" s="46">
        <f>SUM(E9+F9)</f>
        <v>578</v>
      </c>
    </row>
    <row r="10" spans="1:8" ht="15">
      <c r="A10" s="64" t="s">
        <v>72</v>
      </c>
      <c r="B10" s="94" t="str">
        <f>Náhozy!B20</f>
        <v>Ustohal Karel</v>
      </c>
      <c r="C10" s="94" t="str">
        <f>Náhozy!C20</f>
        <v>14826</v>
      </c>
      <c r="D10" s="96" t="s">
        <v>56</v>
      </c>
      <c r="E10" s="53">
        <f>Náhozy!E20</f>
        <v>386</v>
      </c>
      <c r="F10" s="53">
        <f>Náhozy!F20</f>
        <v>192</v>
      </c>
      <c r="G10" s="53">
        <f>Náhozy!G20</f>
        <v>4</v>
      </c>
      <c r="H10" s="46">
        <f>SUM(E10+F10)</f>
        <v>578</v>
      </c>
    </row>
    <row r="11" spans="1:8" ht="15">
      <c r="A11" s="64" t="s">
        <v>73</v>
      </c>
      <c r="B11" s="94" t="str">
        <f>Náhozy!B22</f>
        <v>Škoula Libor</v>
      </c>
      <c r="C11" s="94" t="str">
        <f>Náhozy!C22</f>
        <v>07291</v>
      </c>
      <c r="D11" s="96" t="s">
        <v>57</v>
      </c>
      <c r="E11" s="53">
        <f>Náhozy!E22</f>
        <v>382</v>
      </c>
      <c r="F11" s="53">
        <f>Náhozy!F22</f>
        <v>193</v>
      </c>
      <c r="G11" s="53">
        <f>Náhozy!G22</f>
        <v>1</v>
      </c>
      <c r="H11" s="46">
        <f>SUM(E11+F11)</f>
        <v>575</v>
      </c>
    </row>
    <row r="12" spans="1:8" ht="15">
      <c r="A12" s="63" t="s">
        <v>74</v>
      </c>
      <c r="B12" s="94" t="str">
        <f>Náhozy!B29</f>
        <v>Procházka Martin</v>
      </c>
      <c r="C12" s="94" t="str">
        <f>Náhozy!C29</f>
        <v>16593</v>
      </c>
      <c r="D12" s="97" t="s">
        <v>58</v>
      </c>
      <c r="E12" s="53">
        <f>Náhozy!E29</f>
        <v>362</v>
      </c>
      <c r="F12" s="53">
        <f>Náhozy!F29</f>
        <v>207</v>
      </c>
      <c r="G12" s="53">
        <f>Náhozy!G29</f>
        <v>3</v>
      </c>
      <c r="H12" s="46">
        <f>SUM(E12+F12)</f>
        <v>569</v>
      </c>
    </row>
    <row r="13" spans="1:8" ht="15">
      <c r="A13" s="64" t="s">
        <v>75</v>
      </c>
      <c r="B13" s="94" t="str">
        <f>Náhozy!B35</f>
        <v>Novák Stanislav</v>
      </c>
      <c r="C13" s="94" t="str">
        <f>Náhozy!C35</f>
        <v>20071</v>
      </c>
      <c r="D13" s="96" t="s">
        <v>63</v>
      </c>
      <c r="E13" s="53">
        <f>Náhozy!E35</f>
        <v>376</v>
      </c>
      <c r="F13" s="53">
        <f>Náhozy!F35</f>
        <v>193</v>
      </c>
      <c r="G13" s="53">
        <f>Náhozy!G35</f>
        <v>6</v>
      </c>
      <c r="H13" s="46">
        <f>SUM(E13+F13)</f>
        <v>569</v>
      </c>
    </row>
    <row r="14" spans="1:8" ht="15">
      <c r="A14" s="64" t="s">
        <v>76</v>
      </c>
      <c r="B14" s="94" t="str">
        <f>Náhozy!B31</f>
        <v>Pokorný Zdeněk</v>
      </c>
      <c r="C14" s="94" t="str">
        <f>Náhozy!C31</f>
        <v>20689</v>
      </c>
      <c r="D14" s="98" t="s">
        <v>60</v>
      </c>
      <c r="E14" s="53">
        <f>Náhozy!E31</f>
        <v>392</v>
      </c>
      <c r="F14" s="53">
        <f>Náhozy!F31</f>
        <v>172</v>
      </c>
      <c r="G14" s="53">
        <f>Náhozy!G31</f>
        <v>2</v>
      </c>
      <c r="H14" s="46">
        <f>SUM(E14+F14)</f>
        <v>564</v>
      </c>
    </row>
    <row r="15" spans="1:8" ht="15">
      <c r="A15" s="64" t="s">
        <v>77</v>
      </c>
      <c r="B15" s="94" t="str">
        <f>Náhozy!B36</f>
        <v>Rozsíval Marek</v>
      </c>
      <c r="C15" s="94" t="str">
        <f>Náhozy!C36</f>
        <v>19085</v>
      </c>
      <c r="D15" s="96" t="s">
        <v>67</v>
      </c>
      <c r="E15" s="53">
        <f>Náhozy!E36</f>
        <v>371</v>
      </c>
      <c r="F15" s="53">
        <f>Náhozy!F36</f>
        <v>188</v>
      </c>
      <c r="G15" s="53">
        <f>Náhozy!G36</f>
        <v>6</v>
      </c>
      <c r="H15" s="46">
        <f>SUM(E15+F15)</f>
        <v>559</v>
      </c>
    </row>
    <row r="16" spans="1:21" ht="15">
      <c r="A16" s="64" t="s">
        <v>78</v>
      </c>
      <c r="B16" s="94" t="str">
        <f>Náhozy!B24</f>
        <v>Žižlavský Tomáš</v>
      </c>
      <c r="C16" s="94" t="str">
        <f>Náhozy!C24</f>
        <v>18659</v>
      </c>
      <c r="D16" s="96" t="s">
        <v>57</v>
      </c>
      <c r="E16" s="53">
        <f>Náhozy!E24</f>
        <v>381</v>
      </c>
      <c r="F16" s="53">
        <f>Náhozy!F24</f>
        <v>176</v>
      </c>
      <c r="G16" s="53">
        <f>Náhozy!G24</f>
        <v>1</v>
      </c>
      <c r="H16" s="46">
        <f>SUM(E16+F16)</f>
        <v>557</v>
      </c>
      <c r="U16" t="s">
        <v>173</v>
      </c>
    </row>
    <row r="17" spans="1:8" ht="15">
      <c r="A17" s="64" t="s">
        <v>79</v>
      </c>
      <c r="B17" s="94" t="str">
        <f>Náhozy!B16</f>
        <v>Milan Miroslav</v>
      </c>
      <c r="C17" s="94" t="str">
        <f>Náhozy!C16</f>
        <v>18083</v>
      </c>
      <c r="D17" s="96" t="s">
        <v>56</v>
      </c>
      <c r="E17" s="53">
        <f>Náhozy!E16</f>
        <v>389</v>
      </c>
      <c r="F17" s="53">
        <f>Náhozy!F16</f>
        <v>167</v>
      </c>
      <c r="G17" s="53">
        <f>Náhozy!G16</f>
        <v>4</v>
      </c>
      <c r="H17" s="46">
        <f>SUM(E17+F17)</f>
        <v>556</v>
      </c>
    </row>
    <row r="18" spans="1:8" ht="15">
      <c r="A18" s="64" t="s">
        <v>80</v>
      </c>
      <c r="B18" s="94" t="str">
        <f>Náhozy!B15</f>
        <v>Šenkýř Radek</v>
      </c>
      <c r="C18" s="94" t="str">
        <f>Náhozy!C15</f>
        <v>19877</v>
      </c>
      <c r="D18" s="96" t="s">
        <v>56</v>
      </c>
      <c r="E18" s="53">
        <f>Náhozy!E15</f>
        <v>365</v>
      </c>
      <c r="F18" s="53">
        <f>Náhozy!F15</f>
        <v>185</v>
      </c>
      <c r="G18" s="53">
        <f>Náhozy!G15</f>
        <v>5</v>
      </c>
      <c r="H18" s="46">
        <f>SUM(E18+F18)</f>
        <v>550</v>
      </c>
    </row>
    <row r="19" spans="1:8" ht="15">
      <c r="A19" s="64" t="s">
        <v>81</v>
      </c>
      <c r="B19" s="94" t="str">
        <f>Náhozy!B12</f>
        <v>Kalakaj Lubomír</v>
      </c>
      <c r="C19" s="94">
        <f>Náhozy!C12</f>
        <v>16620</v>
      </c>
      <c r="D19" s="96" t="s">
        <v>54</v>
      </c>
      <c r="E19" s="53">
        <f>Náhozy!E12</f>
        <v>365</v>
      </c>
      <c r="F19" s="53">
        <f>Náhozy!F12</f>
        <v>184</v>
      </c>
      <c r="G19" s="53">
        <f>Náhozy!G12</f>
        <v>7</v>
      </c>
      <c r="H19" s="46">
        <f>SUM(E19+F19)</f>
        <v>549</v>
      </c>
    </row>
    <row r="20" spans="1:8" ht="15.75" thickBot="1">
      <c r="A20" s="75" t="s">
        <v>82</v>
      </c>
      <c r="B20" s="99" t="str">
        <f>Náhozy!B41</f>
        <v>Hostinský Ivo</v>
      </c>
      <c r="C20" s="99" t="str">
        <f>Náhozy!C41</f>
        <v>09135</v>
      </c>
      <c r="D20" s="100" t="s">
        <v>56</v>
      </c>
      <c r="E20" s="77">
        <f>Náhozy!E41</f>
        <v>373</v>
      </c>
      <c r="F20" s="77">
        <f>Náhozy!F41</f>
        <v>176</v>
      </c>
      <c r="G20" s="77">
        <f>Náhozy!G41</f>
        <v>3</v>
      </c>
      <c r="H20" s="78">
        <f>SUM(E20+F20)</f>
        <v>549</v>
      </c>
    </row>
    <row r="21" spans="1:8" ht="15">
      <c r="A21" s="64" t="s">
        <v>83</v>
      </c>
      <c r="B21" s="71" t="str">
        <f>Náhozy!B13</f>
        <v>Matyáš Dalibor</v>
      </c>
      <c r="C21" s="71" t="str">
        <f>Náhozy!C13</f>
        <v>14391</v>
      </c>
      <c r="D21" s="52" t="s">
        <v>54</v>
      </c>
      <c r="E21" s="53">
        <f>Náhozy!E13</f>
        <v>360</v>
      </c>
      <c r="F21" s="53">
        <f>Náhozy!F13</f>
        <v>181</v>
      </c>
      <c r="G21" s="53">
        <f>Náhozy!G13</f>
        <v>4</v>
      </c>
      <c r="H21" s="74">
        <f>SUM(E21+F21)</f>
        <v>541</v>
      </c>
    </row>
    <row r="22" spans="1:8" ht="15">
      <c r="A22" s="64" t="s">
        <v>84</v>
      </c>
      <c r="B22" s="71" t="str">
        <f>Náhozy!B14</f>
        <v>Fabík Ivo</v>
      </c>
      <c r="C22" s="71" t="str">
        <f>Náhozy!C14</f>
        <v>06622</v>
      </c>
      <c r="D22" s="52" t="s">
        <v>54</v>
      </c>
      <c r="E22" s="53">
        <f>Náhozy!E14</f>
        <v>372</v>
      </c>
      <c r="F22" s="53">
        <f>Náhozy!F14</f>
        <v>169</v>
      </c>
      <c r="G22" s="53">
        <f>Náhozy!G14</f>
        <v>3</v>
      </c>
      <c r="H22" s="46">
        <f>SUM(E22+F22)</f>
        <v>541</v>
      </c>
    </row>
    <row r="23" spans="1:8" ht="15">
      <c r="A23" s="64" t="s">
        <v>85</v>
      </c>
      <c r="B23" s="71" t="str">
        <f>Náhozy!B26</f>
        <v>Flek Miroslav</v>
      </c>
      <c r="C23" s="71" t="str">
        <f>Náhozy!C26</f>
        <v>06327</v>
      </c>
      <c r="D23" s="52" t="s">
        <v>58</v>
      </c>
      <c r="E23" s="53">
        <f>Náhozy!E26</f>
        <v>366</v>
      </c>
      <c r="F23" s="53">
        <f>Náhozy!F26</f>
        <v>171</v>
      </c>
      <c r="G23" s="53">
        <f>Náhozy!G26</f>
        <v>1</v>
      </c>
      <c r="H23" s="46">
        <f>SUM(E23+F23)</f>
        <v>537</v>
      </c>
    </row>
    <row r="24" spans="1:8" ht="15">
      <c r="A24" s="64" t="s">
        <v>86</v>
      </c>
      <c r="B24" s="71" t="str">
        <f>Náhozy!B30</f>
        <v>Šimeček Jiří</v>
      </c>
      <c r="C24" s="71" t="str">
        <f>Náhozy!C30</f>
        <v>22615</v>
      </c>
      <c r="D24" s="52" t="s">
        <v>60</v>
      </c>
      <c r="E24" s="53">
        <f>Náhozy!E30</f>
        <v>371</v>
      </c>
      <c r="F24" s="53">
        <f>Náhozy!F30</f>
        <v>166</v>
      </c>
      <c r="G24" s="53">
        <f>Náhozy!G30</f>
        <v>3</v>
      </c>
      <c r="H24" s="46">
        <f>SUM(E24+F24)</f>
        <v>537</v>
      </c>
    </row>
    <row r="25" spans="1:8" ht="15">
      <c r="A25" s="64" t="s">
        <v>87</v>
      </c>
      <c r="B25" s="71" t="str">
        <f>Náhozy!B6</f>
        <v>Sax Karel</v>
      </c>
      <c r="C25" s="71" t="str">
        <f>Náhozy!C6</f>
        <v>21876</v>
      </c>
      <c r="D25" s="52" t="s">
        <v>55</v>
      </c>
      <c r="E25" s="53">
        <f>Náhozy!E6</f>
        <v>375</v>
      </c>
      <c r="F25" s="53">
        <f>Náhozy!F6</f>
        <v>162</v>
      </c>
      <c r="G25" s="53">
        <f>Náhozy!G6</f>
        <v>6</v>
      </c>
      <c r="H25" s="46">
        <f>SUM(E25+F25)</f>
        <v>537</v>
      </c>
    </row>
    <row r="26" spans="1:8" ht="15">
      <c r="A26" s="64" t="s">
        <v>88</v>
      </c>
      <c r="B26" s="71" t="str">
        <f>Náhozy!B23</f>
        <v>Mazur Václav</v>
      </c>
      <c r="C26" s="71" t="str">
        <f>Náhozy!C23</f>
        <v>13162</v>
      </c>
      <c r="D26" s="52" t="s">
        <v>57</v>
      </c>
      <c r="E26" s="53">
        <f>Náhozy!E23</f>
        <v>382</v>
      </c>
      <c r="F26" s="53">
        <f>Náhozy!F23</f>
        <v>155</v>
      </c>
      <c r="G26" s="53">
        <f>Náhozy!G23</f>
        <v>8</v>
      </c>
      <c r="H26" s="46">
        <f>SUM(E26+F26)</f>
        <v>537</v>
      </c>
    </row>
    <row r="27" spans="1:8" ht="15">
      <c r="A27" s="64" t="s">
        <v>89</v>
      </c>
      <c r="B27" s="71" t="str">
        <f>Náhozy!B38</f>
        <v>Kopal Oldřich</v>
      </c>
      <c r="C27" s="71" t="str">
        <f>Náhozy!C38</f>
        <v>10198</v>
      </c>
      <c r="D27" s="52" t="s">
        <v>64</v>
      </c>
      <c r="E27" s="53">
        <f>Náhozy!E38</f>
        <v>368</v>
      </c>
      <c r="F27" s="53">
        <f>Náhozy!F38</f>
        <v>167</v>
      </c>
      <c r="G27" s="53">
        <f>Náhozy!G38</f>
        <v>10</v>
      </c>
      <c r="H27" s="46">
        <f>SUM(E27+F27)</f>
        <v>535</v>
      </c>
    </row>
    <row r="28" spans="1:8" ht="15">
      <c r="A28" s="64" t="s">
        <v>90</v>
      </c>
      <c r="B28" s="71" t="str">
        <f>Náhozy!B37</f>
        <v>Berka Petr</v>
      </c>
      <c r="C28" s="71" t="str">
        <f>Náhozy!C37</f>
        <v>19515</v>
      </c>
      <c r="D28" s="52" t="s">
        <v>67</v>
      </c>
      <c r="E28" s="53">
        <f>Náhozy!E37</f>
        <v>359</v>
      </c>
      <c r="F28" s="53">
        <f>Náhozy!F37</f>
        <v>174</v>
      </c>
      <c r="G28" s="53">
        <f>Náhozy!G37</f>
        <v>5</v>
      </c>
      <c r="H28" s="46">
        <f>SUM(E28+F28)</f>
        <v>533</v>
      </c>
    </row>
    <row r="29" spans="1:8" ht="15">
      <c r="A29" s="64" t="s">
        <v>91</v>
      </c>
      <c r="B29" s="71" t="str">
        <f>Náhozy!B10</f>
        <v>Čech Marek</v>
      </c>
      <c r="C29" s="71">
        <f>Náhozy!C10</f>
        <v>10294</v>
      </c>
      <c r="D29" s="52" t="s">
        <v>59</v>
      </c>
      <c r="E29" s="53">
        <f>Náhozy!E10</f>
        <v>370</v>
      </c>
      <c r="F29" s="53">
        <f>Náhozy!F10</f>
        <v>160</v>
      </c>
      <c r="G29" s="53">
        <f>Náhozy!G10</f>
        <v>8</v>
      </c>
      <c r="H29" s="46">
        <f>SUM(E29+F29)</f>
        <v>530</v>
      </c>
    </row>
    <row r="30" spans="1:8" ht="15">
      <c r="A30" s="64" t="s">
        <v>92</v>
      </c>
      <c r="B30" s="71" t="str">
        <f>Náhozy!B28</f>
        <v>Pliska Radim</v>
      </c>
      <c r="C30" s="71" t="str">
        <f>Náhozy!C28</f>
        <v>19041</v>
      </c>
      <c r="D30" s="60" t="s">
        <v>58</v>
      </c>
      <c r="E30" s="53">
        <f>Náhozy!E28</f>
        <v>374</v>
      </c>
      <c r="F30" s="53">
        <f>Náhozy!F28</f>
        <v>152</v>
      </c>
      <c r="G30" s="53">
        <f>Náhozy!G28</f>
        <v>13</v>
      </c>
      <c r="H30" s="46">
        <f>SUM(E30+F30)</f>
        <v>526</v>
      </c>
    </row>
    <row r="31" spans="1:8" ht="15">
      <c r="A31" s="64" t="s">
        <v>93</v>
      </c>
      <c r="B31" s="71" t="str">
        <f>Náhozy!B40</f>
        <v>Zubatý Martin</v>
      </c>
      <c r="C31" s="71" t="str">
        <f>Náhozy!C40</f>
        <v>17390</v>
      </c>
      <c r="D31" s="52" t="s">
        <v>66</v>
      </c>
      <c r="E31" s="53">
        <f>Náhozy!E40</f>
        <v>355</v>
      </c>
      <c r="F31" s="53">
        <f>Náhozy!F40</f>
        <v>170</v>
      </c>
      <c r="G31" s="53">
        <f>Náhozy!G40</f>
        <v>3</v>
      </c>
      <c r="H31" s="46">
        <f>SUM(E31+F31)</f>
        <v>525</v>
      </c>
    </row>
    <row r="32" spans="1:8" ht="15">
      <c r="A32" s="64" t="s">
        <v>94</v>
      </c>
      <c r="B32" s="71" t="str">
        <f>Náhozy!B8</f>
        <v>Toman Jiří</v>
      </c>
      <c r="C32" s="71" t="str">
        <f>Náhozy!C8</f>
        <v>20116</v>
      </c>
      <c r="D32" s="51" t="s">
        <v>55</v>
      </c>
      <c r="E32" s="53">
        <f>Náhozy!E8</f>
        <v>376</v>
      </c>
      <c r="F32" s="53">
        <f>Náhozy!F8</f>
        <v>147</v>
      </c>
      <c r="G32" s="53">
        <f>Náhozy!G8</f>
        <v>6</v>
      </c>
      <c r="H32" s="46">
        <f>SUM(E32+F32)</f>
        <v>523</v>
      </c>
    </row>
    <row r="33" spans="1:8" ht="15">
      <c r="A33" s="64" t="s">
        <v>95</v>
      </c>
      <c r="B33" s="71" t="str">
        <f>Náhozy!B39</f>
        <v>Janderka Roman</v>
      </c>
      <c r="C33" s="71" t="str">
        <f>Náhozy!C39</f>
        <v>11727</v>
      </c>
      <c r="D33" s="51" t="s">
        <v>65</v>
      </c>
      <c r="E33" s="53">
        <f>Náhozy!E39</f>
        <v>344</v>
      </c>
      <c r="F33" s="53">
        <f>Náhozy!F39</f>
        <v>173</v>
      </c>
      <c r="G33" s="53">
        <f>Náhozy!G39</f>
        <v>5</v>
      </c>
      <c r="H33" s="46">
        <f>SUM(E33+F33)</f>
        <v>517</v>
      </c>
    </row>
    <row r="34" spans="1:8" ht="15">
      <c r="A34" s="64" t="s">
        <v>96</v>
      </c>
      <c r="B34" s="71" t="str">
        <f>Náhozy!B11</f>
        <v>Nemrava Miroslav</v>
      </c>
      <c r="C34" s="71" t="str">
        <f>Náhozy!C11</f>
        <v>10038</v>
      </c>
      <c r="D34" s="52" t="s">
        <v>59</v>
      </c>
      <c r="E34" s="53">
        <f>Náhozy!E11</f>
        <v>349</v>
      </c>
      <c r="F34" s="53">
        <f>Náhozy!F11</f>
        <v>167</v>
      </c>
      <c r="G34" s="53">
        <f>Náhozy!G11</f>
        <v>10</v>
      </c>
      <c r="H34" s="46">
        <f>SUM(E34+F34)</f>
        <v>516</v>
      </c>
    </row>
    <row r="35" spans="1:8" ht="15">
      <c r="A35" s="64" t="s">
        <v>97</v>
      </c>
      <c r="B35" s="71" t="str">
        <f>Náhozy!B32</f>
        <v>Černý Marek</v>
      </c>
      <c r="C35" s="71" t="str">
        <f>Náhozy!C32</f>
        <v>23130</v>
      </c>
      <c r="D35" s="52" t="s">
        <v>62</v>
      </c>
      <c r="E35" s="53">
        <f>Náhozy!E32</f>
        <v>352</v>
      </c>
      <c r="F35" s="53">
        <f>Náhozy!F32</f>
        <v>162</v>
      </c>
      <c r="G35" s="53">
        <f>Náhozy!G32</f>
        <v>7</v>
      </c>
      <c r="H35" s="46">
        <f>SUM(E35+F35)</f>
        <v>514</v>
      </c>
    </row>
    <row r="36" spans="1:8" ht="15">
      <c r="A36" s="64" t="s">
        <v>98</v>
      </c>
      <c r="B36" s="71" t="str">
        <f>Náhozy!B27</f>
        <v>Flek Roman</v>
      </c>
      <c r="C36" s="71" t="str">
        <f>Náhozy!C27</f>
        <v>06326</v>
      </c>
      <c r="D36" s="52" t="s">
        <v>58</v>
      </c>
      <c r="E36" s="53">
        <f>Náhozy!E27</f>
        <v>332</v>
      </c>
      <c r="F36" s="53">
        <f>Náhozy!F27</f>
        <v>179</v>
      </c>
      <c r="G36" s="53">
        <f>Náhozy!G27</f>
        <v>2</v>
      </c>
      <c r="H36" s="46">
        <f>SUM(E36+F36)</f>
        <v>511</v>
      </c>
    </row>
    <row r="37" spans="1:8" ht="15">
      <c r="A37" s="64" t="s">
        <v>99</v>
      </c>
      <c r="B37" s="71" t="str">
        <f>Náhozy!B9</f>
        <v>Řihánek Tomáš</v>
      </c>
      <c r="C37" s="71">
        <f>Náhozy!C9</f>
        <v>10291</v>
      </c>
      <c r="D37" s="52" t="s">
        <v>59</v>
      </c>
      <c r="E37" s="53">
        <f>Náhozy!E9</f>
        <v>345</v>
      </c>
      <c r="F37" s="53">
        <f>Náhozy!F9</f>
        <v>162</v>
      </c>
      <c r="G37" s="53">
        <f>Náhozy!G9</f>
        <v>7</v>
      </c>
      <c r="H37" s="46">
        <f>SUM(E37+F37)</f>
        <v>507</v>
      </c>
    </row>
    <row r="38" spans="1:8" ht="15">
      <c r="A38" s="64" t="s">
        <v>100</v>
      </c>
      <c r="B38" s="71" t="str">
        <f>Náhozy!B18</f>
        <v>Antoš Pavel</v>
      </c>
      <c r="C38" s="71" t="str">
        <f>Náhozy!C18</f>
        <v>07164</v>
      </c>
      <c r="D38" s="52" t="s">
        <v>56</v>
      </c>
      <c r="E38" s="53">
        <f>Náhozy!E18</f>
        <v>339</v>
      </c>
      <c r="F38" s="53">
        <f>Náhozy!F18</f>
        <v>163</v>
      </c>
      <c r="G38" s="53">
        <f>Náhozy!G18</f>
        <v>8</v>
      </c>
      <c r="H38" s="46">
        <f>SUM(E38+F38)</f>
        <v>502</v>
      </c>
    </row>
    <row r="39" spans="1:8" ht="15">
      <c r="A39" s="64" t="s">
        <v>101</v>
      </c>
      <c r="B39" s="71" t="str">
        <f>Náhozy!B17</f>
        <v>Dvorník Dalibor</v>
      </c>
      <c r="C39" s="71" t="str">
        <f>Náhozy!C17</f>
        <v>18744</v>
      </c>
      <c r="D39" s="52" t="s">
        <v>56</v>
      </c>
      <c r="E39" s="53">
        <f>Náhozy!E17</f>
        <v>351</v>
      </c>
      <c r="F39" s="53">
        <f>Náhozy!F17</f>
        <v>147</v>
      </c>
      <c r="G39" s="53">
        <f>Náhozy!G17</f>
        <v>6</v>
      </c>
      <c r="H39" s="46">
        <f>SUM(E39+F39)</f>
        <v>498</v>
      </c>
    </row>
    <row r="40" spans="1:8" ht="15">
      <c r="A40" s="64" t="s">
        <v>102</v>
      </c>
      <c r="B40" s="71" t="str">
        <f>Náhozy!B19</f>
        <v>Sedlář Jaroslav</v>
      </c>
      <c r="C40" s="71" t="str">
        <f>Náhozy!C19</f>
        <v>18773</v>
      </c>
      <c r="D40" s="51" t="s">
        <v>56</v>
      </c>
      <c r="E40" s="53">
        <f>Náhozy!E19</f>
        <v>358</v>
      </c>
      <c r="F40" s="53">
        <f>Náhozy!F19</f>
        <v>136</v>
      </c>
      <c r="G40" s="53">
        <f>Náhozy!G19</f>
        <v>7</v>
      </c>
      <c r="H40" s="46">
        <f>SUM(E40+F40)</f>
        <v>494</v>
      </c>
    </row>
    <row r="41" spans="1:8" ht="15">
      <c r="A41" s="64" t="s">
        <v>103</v>
      </c>
      <c r="B41" s="71" t="str">
        <f>Náhozy!B33</f>
        <v>Jelínek Radim</v>
      </c>
      <c r="C41" s="71" t="str">
        <f>Náhozy!C33</f>
        <v>23009</v>
      </c>
      <c r="D41" s="52" t="s">
        <v>62</v>
      </c>
      <c r="E41" s="53">
        <f>Náhozy!E33</f>
        <v>333</v>
      </c>
      <c r="F41" s="53">
        <f>Náhozy!F33</f>
        <v>130</v>
      </c>
      <c r="G41" s="53">
        <f>Náhozy!G33</f>
        <v>13</v>
      </c>
      <c r="H41" s="46">
        <f>SUM(E41+F41)</f>
        <v>463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1"/>
  <sheetViews>
    <sheetView zoomScalePageLayoutView="0" workbookViewId="0" topLeftCell="A4">
      <selection activeCell="W21" sqref="W21"/>
    </sheetView>
  </sheetViews>
  <sheetFormatPr defaultColWidth="9.140625" defaultRowHeight="15"/>
  <cols>
    <col min="1" max="1" width="7.421875" style="0" customWidth="1"/>
    <col min="2" max="2" width="31.57421875" style="0" customWidth="1"/>
    <col min="4" max="4" width="26.140625" style="0" customWidth="1"/>
    <col min="5" max="5" width="6.140625" style="0" customWidth="1"/>
    <col min="6" max="6" width="5.28125" style="0" customWidth="1"/>
    <col min="7" max="7" width="5.57421875" style="0" customWidth="1"/>
    <col min="8" max="8" width="5.140625" style="0" customWidth="1"/>
    <col min="9" max="9" width="4.8515625" style="0" customWidth="1"/>
    <col min="10" max="10" width="4.140625" style="0" customWidth="1"/>
    <col min="11" max="12" width="5.57421875" style="0" customWidth="1"/>
    <col min="13" max="13" width="4.7109375" style="0" customWidth="1"/>
    <col min="14" max="14" width="4.00390625" style="0" customWidth="1"/>
    <col min="15" max="15" width="5.7109375" style="0" customWidth="1"/>
    <col min="16" max="16" width="5.140625" style="0" customWidth="1"/>
    <col min="17" max="17" width="4.8515625" style="0" customWidth="1"/>
    <col min="18" max="18" width="3.8515625" style="0" customWidth="1"/>
    <col min="19" max="19" width="5.8515625" style="0" customWidth="1"/>
    <col min="20" max="20" width="5.28125" style="0" customWidth="1"/>
    <col min="21" max="21" width="5.00390625" style="0" customWidth="1"/>
    <col min="22" max="22" width="3.8515625" style="0" customWidth="1"/>
    <col min="23" max="23" width="5.8515625" style="0" customWidth="1"/>
    <col min="24" max="24" width="5.421875" style="0" customWidth="1"/>
  </cols>
  <sheetData>
    <row r="2" spans="2:8" ht="20.25">
      <c r="B2" s="70" t="s">
        <v>104</v>
      </c>
      <c r="C2" s="70"/>
      <c r="D2" s="14"/>
      <c r="E2" s="14"/>
      <c r="F2" s="14"/>
      <c r="G2" s="14"/>
      <c r="H2" s="14"/>
    </row>
    <row r="3" spans="1:22" ht="25.5">
      <c r="A3" s="15"/>
      <c r="B3" s="15"/>
      <c r="C3" s="15"/>
      <c r="D3" s="15"/>
      <c r="I3" s="16"/>
      <c r="V3" s="15"/>
    </row>
    <row r="4" spans="1:24" ht="15">
      <c r="A4" s="17" t="s">
        <v>1</v>
      </c>
      <c r="B4" s="17" t="s">
        <v>40</v>
      </c>
      <c r="C4" s="18" t="s">
        <v>41</v>
      </c>
      <c r="D4" s="19" t="s">
        <v>43</v>
      </c>
      <c r="E4" s="42" t="s">
        <v>61</v>
      </c>
      <c r="F4" s="20"/>
      <c r="G4" s="20"/>
      <c r="H4" s="21"/>
      <c r="I4" s="22" t="s">
        <v>46</v>
      </c>
      <c r="J4" s="23"/>
      <c r="K4" s="23"/>
      <c r="L4" s="24"/>
      <c r="M4" s="23" t="s">
        <v>47</v>
      </c>
      <c r="N4" s="23"/>
      <c r="O4" s="23"/>
      <c r="P4" s="24"/>
      <c r="Q4" s="23" t="s">
        <v>48</v>
      </c>
      <c r="R4" s="23"/>
      <c r="S4" s="23"/>
      <c r="T4" s="24"/>
      <c r="U4" s="23" t="s">
        <v>49</v>
      </c>
      <c r="V4" s="23"/>
      <c r="W4" s="23"/>
      <c r="X4" s="25" t="s">
        <v>50</v>
      </c>
    </row>
    <row r="5" spans="1:24" ht="15.75" thickBot="1">
      <c r="A5" s="26" t="s">
        <v>51</v>
      </c>
      <c r="B5" s="27"/>
      <c r="C5" s="9"/>
      <c r="D5" s="28"/>
      <c r="E5" s="29" t="s">
        <v>44</v>
      </c>
      <c r="F5" s="30" t="s">
        <v>52</v>
      </c>
      <c r="G5" s="31" t="s">
        <v>53</v>
      </c>
      <c r="H5" s="31" t="s">
        <v>45</v>
      </c>
      <c r="I5" s="32" t="s">
        <v>44</v>
      </c>
      <c r="J5" s="26" t="s">
        <v>52</v>
      </c>
      <c r="K5" s="33" t="s">
        <v>53</v>
      </c>
      <c r="L5" s="34" t="s">
        <v>45</v>
      </c>
      <c r="M5" s="26" t="s">
        <v>44</v>
      </c>
      <c r="N5" s="26" t="s">
        <v>52</v>
      </c>
      <c r="O5" s="33" t="s">
        <v>53</v>
      </c>
      <c r="P5" s="31" t="s">
        <v>45</v>
      </c>
      <c r="Q5" s="26" t="s">
        <v>44</v>
      </c>
      <c r="R5" s="26" t="s">
        <v>52</v>
      </c>
      <c r="S5" s="33" t="s">
        <v>53</v>
      </c>
      <c r="T5" s="31" t="s">
        <v>45</v>
      </c>
      <c r="U5" s="26" t="s">
        <v>44</v>
      </c>
      <c r="V5" s="26" t="s">
        <v>52</v>
      </c>
      <c r="W5" s="33" t="s">
        <v>53</v>
      </c>
      <c r="X5" s="31" t="s">
        <v>45</v>
      </c>
    </row>
    <row r="6" spans="1:24" ht="15">
      <c r="A6" s="35">
        <v>0.375</v>
      </c>
      <c r="B6" s="72" t="str">
        <f>Presence!C4</f>
        <v>Sax Karel</v>
      </c>
      <c r="C6" s="72" t="str">
        <f>Presence!D4</f>
        <v>21876</v>
      </c>
      <c r="D6" s="36" t="s">
        <v>55</v>
      </c>
      <c r="E6" s="37">
        <f aca="true" t="shared" si="0" ref="E6:H7">SUM(I6,M6,Q6,U6)</f>
        <v>375</v>
      </c>
      <c r="F6" s="38">
        <f t="shared" si="0"/>
        <v>162</v>
      </c>
      <c r="G6" s="38">
        <f t="shared" si="0"/>
        <v>6</v>
      </c>
      <c r="H6" s="38">
        <f t="shared" si="0"/>
        <v>537</v>
      </c>
      <c r="I6" s="39">
        <v>93</v>
      </c>
      <c r="J6" s="40">
        <v>44</v>
      </c>
      <c r="K6" s="40">
        <v>1</v>
      </c>
      <c r="L6" s="41">
        <f aca="true" t="shared" si="1" ref="L6:L17">SUM(I6+J6)</f>
        <v>137</v>
      </c>
      <c r="M6" s="40">
        <v>94</v>
      </c>
      <c r="N6" s="40">
        <v>42</v>
      </c>
      <c r="O6" s="40">
        <v>0</v>
      </c>
      <c r="P6" s="41">
        <f aca="true" t="shared" si="2" ref="P6:P39">SUM(M6+N6)</f>
        <v>136</v>
      </c>
      <c r="Q6" s="40">
        <v>87</v>
      </c>
      <c r="R6" s="40">
        <v>32</v>
      </c>
      <c r="S6" s="40">
        <v>4</v>
      </c>
      <c r="T6" s="41">
        <f aca="true" t="shared" si="3" ref="T6:T39">SUM(Q6+R6)</f>
        <v>119</v>
      </c>
      <c r="U6" s="40">
        <v>101</v>
      </c>
      <c r="V6" s="40">
        <v>44</v>
      </c>
      <c r="W6" s="40">
        <v>1</v>
      </c>
      <c r="X6" s="41">
        <f aca="true" t="shared" si="4" ref="X6:X39">SUM(U6+V6)</f>
        <v>145</v>
      </c>
    </row>
    <row r="7" spans="1:24" ht="15">
      <c r="A7" s="43">
        <v>0.4166666666666667</v>
      </c>
      <c r="B7" s="73" t="str">
        <f>Presence!C5</f>
        <v>Zemek Jiří</v>
      </c>
      <c r="C7" s="58" t="str">
        <f>Presence!D5</f>
        <v>07505</v>
      </c>
      <c r="D7" s="44" t="s">
        <v>55</v>
      </c>
      <c r="E7" s="45">
        <f t="shared" si="0"/>
        <v>375</v>
      </c>
      <c r="F7" s="46">
        <f t="shared" si="0"/>
        <v>217</v>
      </c>
      <c r="G7" s="46">
        <f t="shared" si="0"/>
        <v>1</v>
      </c>
      <c r="H7" s="46">
        <f>SUM(E7,F7)</f>
        <v>592</v>
      </c>
      <c r="I7" s="47">
        <v>89</v>
      </c>
      <c r="J7" s="48">
        <v>52</v>
      </c>
      <c r="K7" s="48">
        <v>0</v>
      </c>
      <c r="L7" s="49">
        <f t="shared" si="1"/>
        <v>141</v>
      </c>
      <c r="M7" s="48">
        <v>92</v>
      </c>
      <c r="N7" s="48">
        <v>63</v>
      </c>
      <c r="O7" s="48">
        <v>0</v>
      </c>
      <c r="P7" s="49">
        <f t="shared" si="2"/>
        <v>155</v>
      </c>
      <c r="Q7" s="48">
        <v>97</v>
      </c>
      <c r="R7" s="48">
        <v>52</v>
      </c>
      <c r="S7" s="48">
        <v>1</v>
      </c>
      <c r="T7" s="49">
        <f t="shared" si="3"/>
        <v>149</v>
      </c>
      <c r="U7" s="48">
        <v>97</v>
      </c>
      <c r="V7" s="48">
        <v>50</v>
      </c>
      <c r="W7" s="48">
        <v>0</v>
      </c>
      <c r="X7" s="49">
        <f t="shared" si="4"/>
        <v>147</v>
      </c>
    </row>
    <row r="8" spans="1:24" ht="15">
      <c r="A8" s="50">
        <v>0.4583333333333333</v>
      </c>
      <c r="B8" s="58" t="str">
        <f>Presence!C6</f>
        <v>Toman Jiří</v>
      </c>
      <c r="C8" s="58" t="str">
        <f>Presence!D6</f>
        <v>20116</v>
      </c>
      <c r="D8" s="52" t="s">
        <v>55</v>
      </c>
      <c r="E8" s="53">
        <f aca="true" t="shared" si="5" ref="E8:G21">SUM(I8,M8,Q8,U8)</f>
        <v>376</v>
      </c>
      <c r="F8" s="53">
        <f t="shared" si="5"/>
        <v>147</v>
      </c>
      <c r="G8" s="53">
        <f t="shared" si="5"/>
        <v>6</v>
      </c>
      <c r="H8" s="54">
        <f aca="true" t="shared" si="6" ref="H8:H41">SUM(E8,F8)</f>
        <v>523</v>
      </c>
      <c r="I8" s="55">
        <v>96</v>
      </c>
      <c r="J8" s="56">
        <v>35</v>
      </c>
      <c r="K8" s="56">
        <v>2</v>
      </c>
      <c r="L8" s="57">
        <f t="shared" si="1"/>
        <v>131</v>
      </c>
      <c r="M8" s="56">
        <v>100</v>
      </c>
      <c r="N8" s="56">
        <v>36</v>
      </c>
      <c r="O8" s="56">
        <v>0</v>
      </c>
      <c r="P8" s="57">
        <f t="shared" si="2"/>
        <v>136</v>
      </c>
      <c r="Q8" s="56">
        <v>89</v>
      </c>
      <c r="R8" s="56">
        <v>42</v>
      </c>
      <c r="S8" s="56">
        <v>1</v>
      </c>
      <c r="T8" s="57">
        <f t="shared" si="3"/>
        <v>131</v>
      </c>
      <c r="U8" s="56">
        <v>91</v>
      </c>
      <c r="V8" s="56">
        <v>34</v>
      </c>
      <c r="W8" s="56">
        <v>3</v>
      </c>
      <c r="X8" s="57">
        <f t="shared" si="4"/>
        <v>125</v>
      </c>
    </row>
    <row r="9" spans="1:24" ht="15">
      <c r="A9" s="50">
        <v>0.375</v>
      </c>
      <c r="B9" s="58" t="str">
        <f>Presence!C7</f>
        <v>Řihánek Tomáš</v>
      </c>
      <c r="C9" s="58">
        <f>Presence!D7</f>
        <v>10291</v>
      </c>
      <c r="D9" s="52" t="s">
        <v>59</v>
      </c>
      <c r="E9" s="53">
        <f t="shared" si="5"/>
        <v>345</v>
      </c>
      <c r="F9" s="53">
        <f t="shared" si="5"/>
        <v>162</v>
      </c>
      <c r="G9" s="53">
        <f t="shared" si="5"/>
        <v>7</v>
      </c>
      <c r="H9" s="54">
        <f t="shared" si="6"/>
        <v>507</v>
      </c>
      <c r="I9" s="55">
        <v>83</v>
      </c>
      <c r="J9" s="56">
        <v>45</v>
      </c>
      <c r="K9" s="56">
        <v>0</v>
      </c>
      <c r="L9" s="57">
        <f t="shared" si="1"/>
        <v>128</v>
      </c>
      <c r="M9" s="56">
        <v>86</v>
      </c>
      <c r="N9" s="56">
        <v>39</v>
      </c>
      <c r="O9" s="56">
        <v>2</v>
      </c>
      <c r="P9" s="57">
        <f t="shared" si="2"/>
        <v>125</v>
      </c>
      <c r="Q9" s="56">
        <v>80</v>
      </c>
      <c r="R9" s="56">
        <v>44</v>
      </c>
      <c r="S9" s="56">
        <v>2</v>
      </c>
      <c r="T9" s="57">
        <f t="shared" si="3"/>
        <v>124</v>
      </c>
      <c r="U9" s="56">
        <v>96</v>
      </c>
      <c r="V9" s="56">
        <v>34</v>
      </c>
      <c r="W9" s="56">
        <v>3</v>
      </c>
      <c r="X9" s="57">
        <f t="shared" si="4"/>
        <v>130</v>
      </c>
    </row>
    <row r="10" spans="1:24" ht="15">
      <c r="A10" s="50">
        <v>0.375</v>
      </c>
      <c r="B10" s="58" t="str">
        <f>Presence!C8</f>
        <v>Čech Marek</v>
      </c>
      <c r="C10" s="58">
        <f>Presence!D8</f>
        <v>10294</v>
      </c>
      <c r="D10" s="52" t="s">
        <v>59</v>
      </c>
      <c r="E10" s="53">
        <f t="shared" si="5"/>
        <v>370</v>
      </c>
      <c r="F10" s="53">
        <f t="shared" si="5"/>
        <v>160</v>
      </c>
      <c r="G10" s="53">
        <f t="shared" si="5"/>
        <v>8</v>
      </c>
      <c r="H10" s="54">
        <f t="shared" si="6"/>
        <v>530</v>
      </c>
      <c r="I10" s="55">
        <v>86</v>
      </c>
      <c r="J10" s="56">
        <v>36</v>
      </c>
      <c r="K10" s="56">
        <v>3</v>
      </c>
      <c r="L10" s="57">
        <f t="shared" si="1"/>
        <v>122</v>
      </c>
      <c r="M10" s="56">
        <v>92</v>
      </c>
      <c r="N10" s="56">
        <v>53</v>
      </c>
      <c r="O10" s="56">
        <v>1</v>
      </c>
      <c r="P10" s="57">
        <f t="shared" si="2"/>
        <v>145</v>
      </c>
      <c r="Q10" s="56">
        <v>95</v>
      </c>
      <c r="R10" s="56">
        <v>36</v>
      </c>
      <c r="S10" s="56">
        <v>2</v>
      </c>
      <c r="T10" s="57">
        <f t="shared" si="3"/>
        <v>131</v>
      </c>
      <c r="U10" s="56">
        <v>97</v>
      </c>
      <c r="V10" s="56">
        <v>35</v>
      </c>
      <c r="W10" s="56">
        <v>2</v>
      </c>
      <c r="X10" s="57">
        <f t="shared" si="4"/>
        <v>132</v>
      </c>
    </row>
    <row r="11" spans="1:24" ht="15">
      <c r="A11" s="50">
        <v>0.4166666666666667</v>
      </c>
      <c r="B11" s="58" t="str">
        <f>Presence!C9</f>
        <v>Nemrava Miroslav</v>
      </c>
      <c r="C11" s="58" t="str">
        <f>Presence!D9</f>
        <v>10038</v>
      </c>
      <c r="D11" s="52" t="s">
        <v>59</v>
      </c>
      <c r="E11" s="53">
        <f t="shared" si="5"/>
        <v>349</v>
      </c>
      <c r="F11" s="53">
        <f t="shared" si="5"/>
        <v>167</v>
      </c>
      <c r="G11" s="53">
        <f t="shared" si="5"/>
        <v>10</v>
      </c>
      <c r="H11" s="54">
        <f t="shared" si="6"/>
        <v>516</v>
      </c>
      <c r="I11" s="55">
        <v>77</v>
      </c>
      <c r="J11" s="56">
        <v>39</v>
      </c>
      <c r="K11" s="56">
        <v>3</v>
      </c>
      <c r="L11" s="57">
        <f t="shared" si="1"/>
        <v>116</v>
      </c>
      <c r="M11" s="56">
        <v>92</v>
      </c>
      <c r="N11" s="56">
        <v>42</v>
      </c>
      <c r="O11" s="56">
        <v>4</v>
      </c>
      <c r="P11" s="57">
        <f t="shared" si="2"/>
        <v>134</v>
      </c>
      <c r="Q11" s="56">
        <v>99</v>
      </c>
      <c r="R11" s="56">
        <v>36</v>
      </c>
      <c r="S11" s="56">
        <v>2</v>
      </c>
      <c r="T11" s="57">
        <f t="shared" si="3"/>
        <v>135</v>
      </c>
      <c r="U11" s="56">
        <v>81</v>
      </c>
      <c r="V11" s="56">
        <v>50</v>
      </c>
      <c r="W11" s="56">
        <v>1</v>
      </c>
      <c r="X11" s="57">
        <f t="shared" si="4"/>
        <v>131</v>
      </c>
    </row>
    <row r="12" spans="1:24" ht="15">
      <c r="A12" s="43">
        <v>0.375</v>
      </c>
      <c r="B12" s="58" t="str">
        <f>Presence!C10</f>
        <v>Kalakaj Lubomír</v>
      </c>
      <c r="C12" s="58">
        <f>Presence!D10</f>
        <v>16620</v>
      </c>
      <c r="D12" s="44" t="s">
        <v>54</v>
      </c>
      <c r="E12" s="45">
        <f t="shared" si="5"/>
        <v>365</v>
      </c>
      <c r="F12" s="45">
        <f t="shared" si="5"/>
        <v>184</v>
      </c>
      <c r="G12" s="45">
        <f t="shared" si="5"/>
        <v>7</v>
      </c>
      <c r="H12" s="59">
        <f t="shared" si="6"/>
        <v>549</v>
      </c>
      <c r="I12" s="47">
        <v>80</v>
      </c>
      <c r="J12" s="48">
        <v>44</v>
      </c>
      <c r="K12" s="48">
        <v>2</v>
      </c>
      <c r="L12" s="49">
        <f t="shared" si="1"/>
        <v>124</v>
      </c>
      <c r="M12" s="48">
        <v>91</v>
      </c>
      <c r="N12" s="48">
        <v>53</v>
      </c>
      <c r="O12" s="48">
        <v>1</v>
      </c>
      <c r="P12" s="49">
        <f t="shared" si="2"/>
        <v>144</v>
      </c>
      <c r="Q12" s="48">
        <v>99</v>
      </c>
      <c r="R12" s="48">
        <v>43</v>
      </c>
      <c r="S12" s="48">
        <v>2</v>
      </c>
      <c r="T12" s="49">
        <f t="shared" si="3"/>
        <v>142</v>
      </c>
      <c r="U12" s="48">
        <v>95</v>
      </c>
      <c r="V12" s="48">
        <v>44</v>
      </c>
      <c r="W12" s="48">
        <v>2</v>
      </c>
      <c r="X12" s="49">
        <f t="shared" si="4"/>
        <v>139</v>
      </c>
    </row>
    <row r="13" spans="1:24" ht="15">
      <c r="A13" s="50">
        <v>0.4166666666666667</v>
      </c>
      <c r="B13" s="58" t="str">
        <f>Presence!C11</f>
        <v>Matyáš Dalibor</v>
      </c>
      <c r="C13" s="58" t="str">
        <f>Presence!D11</f>
        <v>14391</v>
      </c>
      <c r="D13" s="52" t="s">
        <v>54</v>
      </c>
      <c r="E13" s="53">
        <f t="shared" si="5"/>
        <v>360</v>
      </c>
      <c r="F13" s="53">
        <f t="shared" si="5"/>
        <v>181</v>
      </c>
      <c r="G13" s="53">
        <f t="shared" si="5"/>
        <v>4</v>
      </c>
      <c r="H13" s="54">
        <f t="shared" si="6"/>
        <v>541</v>
      </c>
      <c r="I13" s="55">
        <v>79</v>
      </c>
      <c r="J13" s="56">
        <v>53</v>
      </c>
      <c r="K13" s="56">
        <v>0</v>
      </c>
      <c r="L13" s="57">
        <f t="shared" si="1"/>
        <v>132</v>
      </c>
      <c r="M13" s="56">
        <v>84</v>
      </c>
      <c r="N13" s="56">
        <v>48</v>
      </c>
      <c r="O13" s="56">
        <v>0</v>
      </c>
      <c r="P13" s="57">
        <f t="shared" si="2"/>
        <v>132</v>
      </c>
      <c r="Q13" s="56">
        <v>96</v>
      </c>
      <c r="R13" s="56">
        <v>54</v>
      </c>
      <c r="S13" s="56">
        <v>1</v>
      </c>
      <c r="T13" s="57">
        <f t="shared" si="3"/>
        <v>150</v>
      </c>
      <c r="U13" s="56">
        <v>101</v>
      </c>
      <c r="V13" s="56">
        <v>26</v>
      </c>
      <c r="W13" s="56">
        <v>3</v>
      </c>
      <c r="X13" s="57">
        <f t="shared" si="4"/>
        <v>127</v>
      </c>
    </row>
    <row r="14" spans="1:24" ht="15">
      <c r="A14" s="50">
        <v>0.4583333333333333</v>
      </c>
      <c r="B14" s="58" t="str">
        <f>Presence!C12</f>
        <v>Fabík Ivo</v>
      </c>
      <c r="C14" s="58" t="str">
        <f>Presence!D12</f>
        <v>06622</v>
      </c>
      <c r="D14" s="52" t="s">
        <v>54</v>
      </c>
      <c r="E14" s="53">
        <f t="shared" si="5"/>
        <v>372</v>
      </c>
      <c r="F14" s="53">
        <f t="shared" si="5"/>
        <v>169</v>
      </c>
      <c r="G14" s="53">
        <f t="shared" si="5"/>
        <v>3</v>
      </c>
      <c r="H14" s="54">
        <f t="shared" si="6"/>
        <v>541</v>
      </c>
      <c r="I14" s="55">
        <v>95</v>
      </c>
      <c r="J14" s="56">
        <v>44</v>
      </c>
      <c r="K14" s="56">
        <v>0</v>
      </c>
      <c r="L14" s="57">
        <f t="shared" si="1"/>
        <v>139</v>
      </c>
      <c r="M14" s="56">
        <v>97</v>
      </c>
      <c r="N14" s="56">
        <v>50</v>
      </c>
      <c r="O14" s="56">
        <v>0</v>
      </c>
      <c r="P14" s="57">
        <f t="shared" si="2"/>
        <v>147</v>
      </c>
      <c r="Q14" s="56">
        <v>83</v>
      </c>
      <c r="R14" s="56">
        <v>39</v>
      </c>
      <c r="S14" s="56">
        <v>2</v>
      </c>
      <c r="T14" s="57">
        <f t="shared" si="3"/>
        <v>122</v>
      </c>
      <c r="U14" s="56">
        <v>97</v>
      </c>
      <c r="V14" s="56">
        <v>36</v>
      </c>
      <c r="W14" s="56">
        <v>1</v>
      </c>
      <c r="X14" s="57">
        <f t="shared" si="4"/>
        <v>133</v>
      </c>
    </row>
    <row r="15" spans="1:24" ht="15">
      <c r="A15" s="50">
        <v>0.5416666666666666</v>
      </c>
      <c r="B15" s="58" t="str">
        <f>Presence!C13</f>
        <v>Šenkýř Radek</v>
      </c>
      <c r="C15" s="58" t="str">
        <f>Presence!D13</f>
        <v>19877</v>
      </c>
      <c r="D15" s="52" t="s">
        <v>56</v>
      </c>
      <c r="E15" s="53">
        <f t="shared" si="5"/>
        <v>365</v>
      </c>
      <c r="F15" s="53">
        <f t="shared" si="5"/>
        <v>185</v>
      </c>
      <c r="G15" s="53">
        <f t="shared" si="5"/>
        <v>5</v>
      </c>
      <c r="H15" s="54">
        <f t="shared" si="6"/>
        <v>550</v>
      </c>
      <c r="I15" s="55">
        <v>97</v>
      </c>
      <c r="J15" s="56">
        <v>62</v>
      </c>
      <c r="K15" s="56">
        <v>0</v>
      </c>
      <c r="L15" s="57">
        <f t="shared" si="1"/>
        <v>159</v>
      </c>
      <c r="M15" s="56">
        <v>96</v>
      </c>
      <c r="N15" s="56">
        <v>41</v>
      </c>
      <c r="O15" s="56">
        <v>3</v>
      </c>
      <c r="P15" s="57">
        <f t="shared" si="2"/>
        <v>137</v>
      </c>
      <c r="Q15" s="56">
        <v>90</v>
      </c>
      <c r="R15" s="56">
        <v>34</v>
      </c>
      <c r="S15" s="56">
        <v>2</v>
      </c>
      <c r="T15" s="57">
        <f t="shared" si="3"/>
        <v>124</v>
      </c>
      <c r="U15" s="56">
        <v>82</v>
      </c>
      <c r="V15" s="56">
        <v>48</v>
      </c>
      <c r="W15" s="56">
        <v>0</v>
      </c>
      <c r="X15" s="57">
        <f t="shared" si="4"/>
        <v>130</v>
      </c>
    </row>
    <row r="16" spans="1:24" ht="15">
      <c r="A16" s="50">
        <v>0.5833333333333334</v>
      </c>
      <c r="B16" s="58" t="str">
        <f>Presence!C14</f>
        <v>Milan Miroslav</v>
      </c>
      <c r="C16" s="58" t="str">
        <f>Presence!D14</f>
        <v>18083</v>
      </c>
      <c r="D16" s="52" t="s">
        <v>56</v>
      </c>
      <c r="E16" s="53">
        <f t="shared" si="5"/>
        <v>389</v>
      </c>
      <c r="F16" s="53">
        <f t="shared" si="5"/>
        <v>167</v>
      </c>
      <c r="G16" s="53">
        <f t="shared" si="5"/>
        <v>4</v>
      </c>
      <c r="H16" s="54">
        <f t="shared" si="6"/>
        <v>556</v>
      </c>
      <c r="I16" s="55">
        <v>95</v>
      </c>
      <c r="J16" s="56">
        <v>43</v>
      </c>
      <c r="K16" s="56">
        <v>0</v>
      </c>
      <c r="L16" s="57">
        <f t="shared" si="1"/>
        <v>138</v>
      </c>
      <c r="M16" s="56">
        <v>90</v>
      </c>
      <c r="N16" s="56">
        <v>44</v>
      </c>
      <c r="O16" s="56">
        <v>1</v>
      </c>
      <c r="P16" s="57">
        <f t="shared" si="2"/>
        <v>134</v>
      </c>
      <c r="Q16" s="56">
        <v>99</v>
      </c>
      <c r="R16" s="56">
        <v>36</v>
      </c>
      <c r="S16" s="56">
        <v>2</v>
      </c>
      <c r="T16" s="57">
        <f t="shared" si="3"/>
        <v>135</v>
      </c>
      <c r="U16" s="56">
        <v>105</v>
      </c>
      <c r="V16" s="56">
        <v>44</v>
      </c>
      <c r="W16" s="56">
        <v>1</v>
      </c>
      <c r="X16" s="57">
        <f t="shared" si="4"/>
        <v>149</v>
      </c>
    </row>
    <row r="17" spans="1:24" ht="15">
      <c r="A17" s="50">
        <v>0.625</v>
      </c>
      <c r="B17" s="58" t="str">
        <f>Presence!C15</f>
        <v>Dvorník Dalibor</v>
      </c>
      <c r="C17" s="58" t="str">
        <f>Presence!D15</f>
        <v>18744</v>
      </c>
      <c r="D17" s="52" t="s">
        <v>56</v>
      </c>
      <c r="E17" s="53">
        <f t="shared" si="5"/>
        <v>351</v>
      </c>
      <c r="F17" s="53">
        <f t="shared" si="5"/>
        <v>147</v>
      </c>
      <c r="G17" s="53">
        <f t="shared" si="5"/>
        <v>6</v>
      </c>
      <c r="H17" s="54">
        <f t="shared" si="6"/>
        <v>498</v>
      </c>
      <c r="I17" s="55">
        <v>84</v>
      </c>
      <c r="J17" s="56">
        <v>36</v>
      </c>
      <c r="K17" s="56">
        <v>1</v>
      </c>
      <c r="L17" s="57">
        <f t="shared" si="1"/>
        <v>120</v>
      </c>
      <c r="M17" s="56">
        <v>88</v>
      </c>
      <c r="N17" s="56">
        <v>36</v>
      </c>
      <c r="O17" s="56">
        <v>2</v>
      </c>
      <c r="P17" s="57">
        <f t="shared" si="2"/>
        <v>124</v>
      </c>
      <c r="Q17" s="56">
        <v>84</v>
      </c>
      <c r="R17" s="56">
        <v>34</v>
      </c>
      <c r="S17" s="56">
        <v>1</v>
      </c>
      <c r="T17" s="57">
        <f t="shared" si="3"/>
        <v>118</v>
      </c>
      <c r="U17" s="56">
        <v>95</v>
      </c>
      <c r="V17" s="56">
        <v>41</v>
      </c>
      <c r="W17" s="56">
        <v>2</v>
      </c>
      <c r="X17" s="57">
        <f t="shared" si="4"/>
        <v>136</v>
      </c>
    </row>
    <row r="18" spans="1:24" ht="15">
      <c r="A18" s="50">
        <v>0.6666666666666666</v>
      </c>
      <c r="B18" s="58" t="str">
        <f>Presence!C16</f>
        <v>Antoš Pavel</v>
      </c>
      <c r="C18" s="58" t="str">
        <f>Presence!D16</f>
        <v>07164</v>
      </c>
      <c r="D18" s="52" t="s">
        <v>56</v>
      </c>
      <c r="E18" s="53">
        <f t="shared" si="5"/>
        <v>339</v>
      </c>
      <c r="F18" s="53">
        <f t="shared" si="5"/>
        <v>163</v>
      </c>
      <c r="G18" s="53">
        <f t="shared" si="5"/>
        <v>8</v>
      </c>
      <c r="H18" s="54">
        <f t="shared" si="6"/>
        <v>502</v>
      </c>
      <c r="I18" s="55">
        <v>90</v>
      </c>
      <c r="J18" s="56">
        <v>50</v>
      </c>
      <c r="K18" s="56">
        <v>1</v>
      </c>
      <c r="L18" s="57">
        <f>SUM(I18:J18)</f>
        <v>140</v>
      </c>
      <c r="M18" s="56">
        <v>88</v>
      </c>
      <c r="N18" s="56">
        <v>27</v>
      </c>
      <c r="O18" s="56">
        <v>4</v>
      </c>
      <c r="P18" s="57">
        <f t="shared" si="2"/>
        <v>115</v>
      </c>
      <c r="Q18" s="56">
        <v>84</v>
      </c>
      <c r="R18" s="56">
        <v>43</v>
      </c>
      <c r="S18" s="56">
        <v>2</v>
      </c>
      <c r="T18" s="57">
        <f t="shared" si="3"/>
        <v>127</v>
      </c>
      <c r="U18" s="56">
        <v>77</v>
      </c>
      <c r="V18" s="56">
        <v>43</v>
      </c>
      <c r="W18" s="56">
        <v>1</v>
      </c>
      <c r="X18" s="57">
        <f t="shared" si="4"/>
        <v>120</v>
      </c>
    </row>
    <row r="19" spans="1:24" ht="15">
      <c r="A19" s="50">
        <v>0.6666666666666666</v>
      </c>
      <c r="B19" s="58" t="str">
        <f>Presence!C17</f>
        <v>Sedlář Jaroslav</v>
      </c>
      <c r="C19" s="58" t="str">
        <f>Presence!D17</f>
        <v>18773</v>
      </c>
      <c r="D19" s="52" t="s">
        <v>56</v>
      </c>
      <c r="E19" s="53">
        <f t="shared" si="5"/>
        <v>358</v>
      </c>
      <c r="F19" s="53">
        <f t="shared" si="5"/>
        <v>136</v>
      </c>
      <c r="G19" s="53">
        <f t="shared" si="5"/>
        <v>7</v>
      </c>
      <c r="H19" s="54">
        <f t="shared" si="6"/>
        <v>494</v>
      </c>
      <c r="I19" s="55">
        <v>92</v>
      </c>
      <c r="J19" s="56">
        <v>36</v>
      </c>
      <c r="K19" s="56">
        <v>1</v>
      </c>
      <c r="L19" s="57">
        <f>SUM(I19:J19)</f>
        <v>128</v>
      </c>
      <c r="M19" s="56">
        <v>84</v>
      </c>
      <c r="N19" s="56">
        <v>36</v>
      </c>
      <c r="O19" s="56">
        <v>1</v>
      </c>
      <c r="P19" s="57">
        <f t="shared" si="2"/>
        <v>120</v>
      </c>
      <c r="Q19" s="56">
        <v>86</v>
      </c>
      <c r="R19" s="56">
        <v>34</v>
      </c>
      <c r="S19" s="56">
        <v>2</v>
      </c>
      <c r="T19" s="57">
        <f t="shared" si="3"/>
        <v>120</v>
      </c>
      <c r="U19" s="56">
        <v>96</v>
      </c>
      <c r="V19" s="56">
        <v>30</v>
      </c>
      <c r="W19" s="56">
        <v>3</v>
      </c>
      <c r="X19" s="57">
        <f t="shared" si="4"/>
        <v>126</v>
      </c>
    </row>
    <row r="20" spans="1:24" ht="15">
      <c r="A20" s="50">
        <v>0.7083333333333334</v>
      </c>
      <c r="B20" s="58" t="str">
        <f>Presence!C18</f>
        <v>Ustohal Karel</v>
      </c>
      <c r="C20" s="58" t="str">
        <f>Presence!D18</f>
        <v>14826</v>
      </c>
      <c r="D20" s="52" t="s">
        <v>56</v>
      </c>
      <c r="E20" s="53">
        <f t="shared" si="5"/>
        <v>386</v>
      </c>
      <c r="F20" s="53">
        <f t="shared" si="5"/>
        <v>192</v>
      </c>
      <c r="G20" s="53">
        <f t="shared" si="5"/>
        <v>4</v>
      </c>
      <c r="H20" s="54">
        <f t="shared" si="6"/>
        <v>578</v>
      </c>
      <c r="I20" s="55">
        <v>92</v>
      </c>
      <c r="J20" s="56">
        <v>34</v>
      </c>
      <c r="K20" s="56">
        <v>3</v>
      </c>
      <c r="L20" s="57">
        <f>SUM(I20:J20)</f>
        <v>126</v>
      </c>
      <c r="M20" s="56">
        <v>90</v>
      </c>
      <c r="N20" s="56">
        <v>53</v>
      </c>
      <c r="O20" s="56">
        <v>0</v>
      </c>
      <c r="P20" s="57">
        <f t="shared" si="2"/>
        <v>143</v>
      </c>
      <c r="Q20" s="56">
        <v>103</v>
      </c>
      <c r="R20" s="56">
        <v>62</v>
      </c>
      <c r="S20" s="56">
        <v>1</v>
      </c>
      <c r="T20" s="57">
        <f t="shared" si="3"/>
        <v>165</v>
      </c>
      <c r="U20" s="56">
        <v>101</v>
      </c>
      <c r="V20" s="56">
        <v>43</v>
      </c>
      <c r="W20" s="56">
        <v>0</v>
      </c>
      <c r="X20" s="57">
        <f t="shared" si="4"/>
        <v>144</v>
      </c>
    </row>
    <row r="21" spans="1:24" ht="15">
      <c r="A21" s="50">
        <v>0.5416666666666666</v>
      </c>
      <c r="B21" s="58" t="str">
        <f>Presence!C19</f>
        <v>Kelpenčev Šimek Michal</v>
      </c>
      <c r="C21" s="58" t="str">
        <f>Presence!D19</f>
        <v>14464</v>
      </c>
      <c r="D21" s="52" t="s">
        <v>57</v>
      </c>
      <c r="E21" s="53">
        <f t="shared" si="5"/>
        <v>371</v>
      </c>
      <c r="F21" s="53">
        <f t="shared" si="5"/>
        <v>212</v>
      </c>
      <c r="G21" s="53">
        <f t="shared" si="5"/>
        <v>3</v>
      </c>
      <c r="H21" s="54">
        <f t="shared" si="6"/>
        <v>583</v>
      </c>
      <c r="I21" s="55">
        <v>96</v>
      </c>
      <c r="J21" s="56">
        <v>50</v>
      </c>
      <c r="K21" s="56">
        <v>1</v>
      </c>
      <c r="L21" s="57">
        <f>SUM(I21:J21)</f>
        <v>146</v>
      </c>
      <c r="M21" s="56">
        <v>94</v>
      </c>
      <c r="N21" s="56">
        <v>52</v>
      </c>
      <c r="O21" s="56">
        <v>1</v>
      </c>
      <c r="P21" s="57">
        <f t="shared" si="2"/>
        <v>146</v>
      </c>
      <c r="Q21" s="56">
        <v>86</v>
      </c>
      <c r="R21" s="56">
        <v>59</v>
      </c>
      <c r="S21" s="56">
        <v>0</v>
      </c>
      <c r="T21" s="57">
        <f t="shared" si="3"/>
        <v>145</v>
      </c>
      <c r="U21" s="56">
        <v>95</v>
      </c>
      <c r="V21" s="56">
        <v>51</v>
      </c>
      <c r="W21" s="56">
        <v>1</v>
      </c>
      <c r="X21" s="57">
        <f t="shared" si="4"/>
        <v>146</v>
      </c>
    </row>
    <row r="22" spans="1:24" ht="15">
      <c r="A22" s="50">
        <v>0.5833333333333334</v>
      </c>
      <c r="B22" s="58" t="str">
        <f>Presence!C20</f>
        <v>Škoula Libor</v>
      </c>
      <c r="C22" s="58" t="str">
        <f>Presence!D20</f>
        <v>07291</v>
      </c>
      <c r="D22" s="52" t="s">
        <v>57</v>
      </c>
      <c r="E22" s="53">
        <f aca="true" t="shared" si="7" ref="E22:G41">SUM(I22,M22,Q22,U22)</f>
        <v>382</v>
      </c>
      <c r="F22" s="53">
        <f t="shared" si="7"/>
        <v>193</v>
      </c>
      <c r="G22" s="53">
        <f t="shared" si="7"/>
        <v>1</v>
      </c>
      <c r="H22" s="54">
        <f t="shared" si="6"/>
        <v>575</v>
      </c>
      <c r="I22" s="55">
        <v>91</v>
      </c>
      <c r="J22" s="56">
        <v>44</v>
      </c>
      <c r="K22" s="56">
        <v>1</v>
      </c>
      <c r="L22" s="57">
        <f aca="true" t="shared" si="8" ref="L22:L31">SUM(I22+J22)</f>
        <v>135</v>
      </c>
      <c r="M22" s="56">
        <v>89</v>
      </c>
      <c r="N22" s="56">
        <v>45</v>
      </c>
      <c r="O22" s="56">
        <v>0</v>
      </c>
      <c r="P22" s="57">
        <f t="shared" si="2"/>
        <v>134</v>
      </c>
      <c r="Q22" s="56">
        <v>99</v>
      </c>
      <c r="R22" s="56">
        <v>51</v>
      </c>
      <c r="S22" s="56">
        <v>0</v>
      </c>
      <c r="T22" s="57">
        <f t="shared" si="3"/>
        <v>150</v>
      </c>
      <c r="U22" s="56">
        <v>103</v>
      </c>
      <c r="V22" s="56">
        <v>53</v>
      </c>
      <c r="W22" s="56">
        <v>0</v>
      </c>
      <c r="X22" s="57">
        <f t="shared" si="4"/>
        <v>156</v>
      </c>
    </row>
    <row r="23" spans="1:24" ht="15">
      <c r="A23" s="50">
        <v>0.625</v>
      </c>
      <c r="B23" s="58" t="str">
        <f>Presence!C21</f>
        <v>Mazur Václav</v>
      </c>
      <c r="C23" s="58" t="str">
        <f>Presence!D21</f>
        <v>13162</v>
      </c>
      <c r="D23" s="52" t="s">
        <v>57</v>
      </c>
      <c r="E23" s="53">
        <f t="shared" si="7"/>
        <v>382</v>
      </c>
      <c r="F23" s="53">
        <f t="shared" si="7"/>
        <v>155</v>
      </c>
      <c r="G23" s="53">
        <f t="shared" si="7"/>
        <v>8</v>
      </c>
      <c r="H23" s="54">
        <f t="shared" si="6"/>
        <v>537</v>
      </c>
      <c r="I23" s="55">
        <v>99</v>
      </c>
      <c r="J23" s="56">
        <v>35</v>
      </c>
      <c r="K23" s="56">
        <v>4</v>
      </c>
      <c r="L23" s="57">
        <f t="shared" si="8"/>
        <v>134</v>
      </c>
      <c r="M23" s="56">
        <v>100</v>
      </c>
      <c r="N23" s="56">
        <v>34</v>
      </c>
      <c r="O23" s="56">
        <v>1</v>
      </c>
      <c r="P23" s="57">
        <f t="shared" si="2"/>
        <v>134</v>
      </c>
      <c r="Q23" s="56">
        <v>94</v>
      </c>
      <c r="R23" s="56">
        <v>36</v>
      </c>
      <c r="S23" s="56">
        <v>2</v>
      </c>
      <c r="T23" s="57">
        <f t="shared" si="3"/>
        <v>130</v>
      </c>
      <c r="U23" s="56">
        <v>89</v>
      </c>
      <c r="V23" s="56">
        <v>50</v>
      </c>
      <c r="W23" s="56">
        <v>1</v>
      </c>
      <c r="X23" s="57">
        <f t="shared" si="4"/>
        <v>139</v>
      </c>
    </row>
    <row r="24" spans="1:24" ht="15">
      <c r="A24" s="50">
        <v>0.6666666666666666</v>
      </c>
      <c r="B24" s="58" t="str">
        <f>Presence!C22</f>
        <v>Žižlavský Tomáš</v>
      </c>
      <c r="C24" s="58" t="str">
        <f>Presence!D22</f>
        <v>18659</v>
      </c>
      <c r="D24" s="52" t="s">
        <v>57</v>
      </c>
      <c r="E24" s="53">
        <f t="shared" si="7"/>
        <v>381</v>
      </c>
      <c r="F24" s="53">
        <f t="shared" si="7"/>
        <v>176</v>
      </c>
      <c r="G24" s="53">
        <f t="shared" si="7"/>
        <v>1</v>
      </c>
      <c r="H24" s="54">
        <f t="shared" si="6"/>
        <v>557</v>
      </c>
      <c r="I24" s="55">
        <v>94</v>
      </c>
      <c r="J24" s="56">
        <v>45</v>
      </c>
      <c r="K24" s="56">
        <v>0</v>
      </c>
      <c r="L24" s="57">
        <f t="shared" si="8"/>
        <v>139</v>
      </c>
      <c r="M24" s="56">
        <v>92</v>
      </c>
      <c r="N24" s="56">
        <v>45</v>
      </c>
      <c r="O24" s="56">
        <v>1</v>
      </c>
      <c r="P24" s="57">
        <f t="shared" si="2"/>
        <v>137</v>
      </c>
      <c r="Q24" s="56">
        <v>97</v>
      </c>
      <c r="R24" s="56">
        <v>45</v>
      </c>
      <c r="S24" s="56">
        <v>0</v>
      </c>
      <c r="T24" s="57">
        <f t="shared" si="3"/>
        <v>142</v>
      </c>
      <c r="U24" s="56">
        <v>98</v>
      </c>
      <c r="V24" s="56">
        <v>41</v>
      </c>
      <c r="W24" s="56">
        <v>0</v>
      </c>
      <c r="X24" s="57">
        <f t="shared" si="4"/>
        <v>139</v>
      </c>
    </row>
    <row r="25" spans="1:24" ht="15">
      <c r="A25" s="50">
        <v>0.7083333333333334</v>
      </c>
      <c r="B25" s="58" t="str">
        <f>Presence!C23</f>
        <v>Plšek David</v>
      </c>
      <c r="C25" s="58" t="str">
        <f>Presence!D23</f>
        <v>obč.pr.</v>
      </c>
      <c r="D25" s="52" t="s">
        <v>57</v>
      </c>
      <c r="E25" s="53">
        <f t="shared" si="7"/>
        <v>387</v>
      </c>
      <c r="F25" s="53">
        <f t="shared" si="7"/>
        <v>202</v>
      </c>
      <c r="G25" s="53">
        <f t="shared" si="7"/>
        <v>2</v>
      </c>
      <c r="H25" s="54">
        <f t="shared" si="6"/>
        <v>589</v>
      </c>
      <c r="I25" s="55">
        <v>93</v>
      </c>
      <c r="J25" s="56">
        <v>53</v>
      </c>
      <c r="K25" s="56">
        <v>0</v>
      </c>
      <c r="L25" s="57">
        <f t="shared" si="8"/>
        <v>146</v>
      </c>
      <c r="M25" s="56">
        <v>91</v>
      </c>
      <c r="N25" s="56">
        <v>54</v>
      </c>
      <c r="O25" s="56">
        <v>0</v>
      </c>
      <c r="P25" s="57">
        <f t="shared" si="2"/>
        <v>145</v>
      </c>
      <c r="Q25" s="56">
        <v>97</v>
      </c>
      <c r="R25" s="56">
        <v>51</v>
      </c>
      <c r="S25" s="56">
        <v>0</v>
      </c>
      <c r="T25" s="57">
        <f t="shared" si="3"/>
        <v>148</v>
      </c>
      <c r="U25" s="56">
        <v>106</v>
      </c>
      <c r="V25" s="56">
        <v>44</v>
      </c>
      <c r="W25" s="56">
        <v>2</v>
      </c>
      <c r="X25" s="57">
        <f t="shared" si="4"/>
        <v>150</v>
      </c>
    </row>
    <row r="26" spans="1:24" ht="15">
      <c r="A26" s="50">
        <v>0.625</v>
      </c>
      <c r="B26" s="58" t="str">
        <f>Presence!C24</f>
        <v>Flek Miroslav</v>
      </c>
      <c r="C26" s="58" t="str">
        <f>Presence!D24</f>
        <v>06327</v>
      </c>
      <c r="D26" s="52" t="s">
        <v>58</v>
      </c>
      <c r="E26" s="53">
        <f t="shared" si="7"/>
        <v>366</v>
      </c>
      <c r="F26" s="53">
        <f t="shared" si="7"/>
        <v>171</v>
      </c>
      <c r="G26" s="53">
        <f t="shared" si="7"/>
        <v>1</v>
      </c>
      <c r="H26" s="54">
        <f t="shared" si="6"/>
        <v>537</v>
      </c>
      <c r="I26" s="55">
        <v>95</v>
      </c>
      <c r="J26" s="56">
        <v>58</v>
      </c>
      <c r="K26" s="56">
        <v>0</v>
      </c>
      <c r="L26" s="57">
        <f t="shared" si="8"/>
        <v>153</v>
      </c>
      <c r="M26" s="56">
        <v>100</v>
      </c>
      <c r="N26" s="56">
        <v>44</v>
      </c>
      <c r="O26" s="56">
        <v>0</v>
      </c>
      <c r="P26" s="57">
        <f t="shared" si="2"/>
        <v>144</v>
      </c>
      <c r="Q26" s="56">
        <v>90</v>
      </c>
      <c r="R26" s="56">
        <v>32</v>
      </c>
      <c r="S26" s="56">
        <v>1</v>
      </c>
      <c r="T26" s="57">
        <f t="shared" si="3"/>
        <v>122</v>
      </c>
      <c r="U26" s="56">
        <v>81</v>
      </c>
      <c r="V26" s="56">
        <v>37</v>
      </c>
      <c r="W26" s="56">
        <v>0</v>
      </c>
      <c r="X26" s="57">
        <f t="shared" si="4"/>
        <v>118</v>
      </c>
    </row>
    <row r="27" spans="1:24" ht="15">
      <c r="A27" s="50">
        <v>0.6666666666666666</v>
      </c>
      <c r="B27" s="58" t="str">
        <f>Presence!C25</f>
        <v>Flek Roman</v>
      </c>
      <c r="C27" s="58" t="str">
        <f>Presence!D25</f>
        <v>06326</v>
      </c>
      <c r="D27" s="52" t="s">
        <v>58</v>
      </c>
      <c r="E27" s="53">
        <f t="shared" si="7"/>
        <v>332</v>
      </c>
      <c r="F27" s="53">
        <f t="shared" si="7"/>
        <v>179</v>
      </c>
      <c r="G27" s="53">
        <f t="shared" si="7"/>
        <v>2</v>
      </c>
      <c r="H27" s="54">
        <f t="shared" si="6"/>
        <v>511</v>
      </c>
      <c r="I27" s="55">
        <v>75</v>
      </c>
      <c r="J27" s="56">
        <v>36</v>
      </c>
      <c r="K27" s="56">
        <v>2</v>
      </c>
      <c r="L27" s="57">
        <f t="shared" si="8"/>
        <v>111</v>
      </c>
      <c r="M27" s="56">
        <v>79</v>
      </c>
      <c r="N27" s="56">
        <v>52</v>
      </c>
      <c r="O27" s="56">
        <v>0</v>
      </c>
      <c r="P27" s="57">
        <f t="shared" si="2"/>
        <v>131</v>
      </c>
      <c r="Q27" s="56">
        <v>88</v>
      </c>
      <c r="R27" s="56">
        <v>42</v>
      </c>
      <c r="S27" s="56">
        <v>0</v>
      </c>
      <c r="T27" s="57">
        <f t="shared" si="3"/>
        <v>130</v>
      </c>
      <c r="U27" s="56">
        <v>90</v>
      </c>
      <c r="V27" s="56">
        <v>49</v>
      </c>
      <c r="W27" s="56">
        <v>0</v>
      </c>
      <c r="X27" s="57">
        <f t="shared" si="4"/>
        <v>139</v>
      </c>
    </row>
    <row r="28" spans="1:24" ht="15">
      <c r="A28" s="50">
        <v>0.7083333333333334</v>
      </c>
      <c r="B28" s="58" t="str">
        <f>Presence!C26</f>
        <v>Pliska Radim</v>
      </c>
      <c r="C28" s="58" t="str">
        <f>Presence!D26</f>
        <v>19041</v>
      </c>
      <c r="D28" s="60" t="s">
        <v>58</v>
      </c>
      <c r="E28" s="53">
        <f t="shared" si="7"/>
        <v>374</v>
      </c>
      <c r="F28" s="53">
        <f t="shared" si="7"/>
        <v>152</v>
      </c>
      <c r="G28" s="53">
        <f t="shared" si="7"/>
        <v>13</v>
      </c>
      <c r="H28" s="54">
        <f t="shared" si="6"/>
        <v>526</v>
      </c>
      <c r="I28" s="55">
        <v>97</v>
      </c>
      <c r="J28" s="56">
        <v>36</v>
      </c>
      <c r="K28" s="56">
        <v>2</v>
      </c>
      <c r="L28" s="57">
        <f t="shared" si="8"/>
        <v>133</v>
      </c>
      <c r="M28" s="56">
        <v>91</v>
      </c>
      <c r="N28" s="56">
        <v>25</v>
      </c>
      <c r="O28" s="56">
        <v>6</v>
      </c>
      <c r="P28" s="57">
        <f t="shared" si="2"/>
        <v>116</v>
      </c>
      <c r="Q28" s="56">
        <v>94</v>
      </c>
      <c r="R28" s="56">
        <v>47</v>
      </c>
      <c r="S28" s="56">
        <v>3</v>
      </c>
      <c r="T28" s="57">
        <f t="shared" si="3"/>
        <v>141</v>
      </c>
      <c r="U28" s="56">
        <v>92</v>
      </c>
      <c r="V28" s="56">
        <v>44</v>
      </c>
      <c r="W28" s="56">
        <v>2</v>
      </c>
      <c r="X28" s="57">
        <f t="shared" si="4"/>
        <v>136</v>
      </c>
    </row>
    <row r="29" spans="1:24" ht="15">
      <c r="A29" s="50">
        <v>0.7083333333333334</v>
      </c>
      <c r="B29" s="58" t="str">
        <f>Presence!C27</f>
        <v>Procházka Martin</v>
      </c>
      <c r="C29" s="58" t="str">
        <f>Presence!D27</f>
        <v>16593</v>
      </c>
      <c r="D29" s="60" t="s">
        <v>58</v>
      </c>
      <c r="E29" s="53">
        <f t="shared" si="7"/>
        <v>362</v>
      </c>
      <c r="F29" s="53">
        <f t="shared" si="7"/>
        <v>207</v>
      </c>
      <c r="G29" s="53">
        <f t="shared" si="7"/>
        <v>3</v>
      </c>
      <c r="H29" s="54">
        <f t="shared" si="6"/>
        <v>569</v>
      </c>
      <c r="I29" s="55">
        <v>97</v>
      </c>
      <c r="J29" s="56">
        <v>50</v>
      </c>
      <c r="K29" s="56">
        <v>1</v>
      </c>
      <c r="L29" s="57">
        <f t="shared" si="8"/>
        <v>147</v>
      </c>
      <c r="M29" s="56">
        <v>92</v>
      </c>
      <c r="N29" s="56">
        <v>53</v>
      </c>
      <c r="O29" s="56">
        <v>0</v>
      </c>
      <c r="P29" s="57">
        <f t="shared" si="2"/>
        <v>145</v>
      </c>
      <c r="Q29" s="56">
        <v>83</v>
      </c>
      <c r="R29" s="56">
        <v>51</v>
      </c>
      <c r="S29" s="56">
        <v>1</v>
      </c>
      <c r="T29" s="57">
        <f t="shared" si="3"/>
        <v>134</v>
      </c>
      <c r="U29" s="56">
        <v>90</v>
      </c>
      <c r="V29" s="56">
        <v>53</v>
      </c>
      <c r="W29" s="56">
        <v>1</v>
      </c>
      <c r="X29" s="57">
        <f t="shared" si="4"/>
        <v>143</v>
      </c>
    </row>
    <row r="30" spans="1:24" ht="15">
      <c r="A30" s="50">
        <v>0.5416666666666666</v>
      </c>
      <c r="B30" s="58" t="str">
        <f>Presence!C28</f>
        <v>Šimeček Jiří</v>
      </c>
      <c r="C30" s="58" t="str">
        <f>Presence!D28</f>
        <v>22615</v>
      </c>
      <c r="D30" s="52" t="s">
        <v>60</v>
      </c>
      <c r="E30" s="53">
        <f t="shared" si="7"/>
        <v>371</v>
      </c>
      <c r="F30" s="53">
        <f t="shared" si="7"/>
        <v>166</v>
      </c>
      <c r="G30" s="53">
        <f t="shared" si="7"/>
        <v>3</v>
      </c>
      <c r="H30" s="54">
        <f t="shared" si="6"/>
        <v>537</v>
      </c>
      <c r="I30" s="55">
        <v>90</v>
      </c>
      <c r="J30" s="56">
        <v>51</v>
      </c>
      <c r="K30" s="56">
        <v>1</v>
      </c>
      <c r="L30" s="57">
        <f t="shared" si="8"/>
        <v>141</v>
      </c>
      <c r="M30" s="56">
        <v>91</v>
      </c>
      <c r="N30" s="56">
        <v>27</v>
      </c>
      <c r="O30" s="56">
        <v>1</v>
      </c>
      <c r="P30" s="57">
        <f t="shared" si="2"/>
        <v>118</v>
      </c>
      <c r="Q30" s="56">
        <v>91</v>
      </c>
      <c r="R30" s="56">
        <v>45</v>
      </c>
      <c r="S30" s="56">
        <v>1</v>
      </c>
      <c r="T30" s="57">
        <f t="shared" si="3"/>
        <v>136</v>
      </c>
      <c r="U30" s="56">
        <v>99</v>
      </c>
      <c r="V30" s="56">
        <v>43</v>
      </c>
      <c r="W30" s="56">
        <v>0</v>
      </c>
      <c r="X30" s="57">
        <f t="shared" si="4"/>
        <v>142</v>
      </c>
    </row>
    <row r="31" spans="1:24" ht="15">
      <c r="A31" s="50">
        <v>0.5833333333333334</v>
      </c>
      <c r="B31" s="58" t="str">
        <f>Presence!C29</f>
        <v>Pokorný Zdeněk</v>
      </c>
      <c r="C31" s="58" t="str">
        <f>Presence!D29</f>
        <v>20689</v>
      </c>
      <c r="D31" s="60" t="s">
        <v>60</v>
      </c>
      <c r="E31" s="53">
        <f t="shared" si="7"/>
        <v>392</v>
      </c>
      <c r="F31" s="53">
        <f t="shared" si="7"/>
        <v>172</v>
      </c>
      <c r="G31" s="53">
        <f t="shared" si="7"/>
        <v>2</v>
      </c>
      <c r="H31" s="54">
        <f t="shared" si="6"/>
        <v>564</v>
      </c>
      <c r="I31" s="55">
        <v>95</v>
      </c>
      <c r="J31" s="56">
        <v>52</v>
      </c>
      <c r="K31" s="56">
        <v>0</v>
      </c>
      <c r="L31" s="57">
        <f t="shared" si="8"/>
        <v>147</v>
      </c>
      <c r="M31" s="56">
        <v>97</v>
      </c>
      <c r="N31" s="56">
        <v>34</v>
      </c>
      <c r="O31" s="56">
        <v>2</v>
      </c>
      <c r="P31" s="57">
        <f t="shared" si="2"/>
        <v>131</v>
      </c>
      <c r="Q31" s="56">
        <v>101</v>
      </c>
      <c r="R31" s="56">
        <v>42</v>
      </c>
      <c r="S31" s="56">
        <v>0</v>
      </c>
      <c r="T31" s="57">
        <f t="shared" si="3"/>
        <v>143</v>
      </c>
      <c r="U31" s="56">
        <v>99</v>
      </c>
      <c r="V31" s="56">
        <v>44</v>
      </c>
      <c r="W31" s="56">
        <v>0</v>
      </c>
      <c r="X31" s="57">
        <f t="shared" si="4"/>
        <v>143</v>
      </c>
    </row>
    <row r="32" spans="1:24" ht="15">
      <c r="A32" s="50">
        <v>0.4583333333333333</v>
      </c>
      <c r="B32" s="58" t="str">
        <f>Presence!C30</f>
        <v>Černý Marek</v>
      </c>
      <c r="C32" s="58" t="str">
        <f>Presence!D30</f>
        <v>23130</v>
      </c>
      <c r="D32" s="51" t="s">
        <v>62</v>
      </c>
      <c r="E32" s="53">
        <f t="shared" si="7"/>
        <v>352</v>
      </c>
      <c r="F32" s="53">
        <f t="shared" si="7"/>
        <v>162</v>
      </c>
      <c r="G32" s="53">
        <f t="shared" si="7"/>
        <v>7</v>
      </c>
      <c r="H32" s="54">
        <f t="shared" si="6"/>
        <v>514</v>
      </c>
      <c r="I32" s="55">
        <v>87</v>
      </c>
      <c r="J32" s="56">
        <v>35</v>
      </c>
      <c r="K32" s="56">
        <v>4</v>
      </c>
      <c r="L32" s="57">
        <f>SUM(I32:J32)</f>
        <v>122</v>
      </c>
      <c r="M32" s="56">
        <v>97</v>
      </c>
      <c r="N32" s="56">
        <v>40</v>
      </c>
      <c r="O32" s="56">
        <v>1</v>
      </c>
      <c r="P32" s="57">
        <f t="shared" si="2"/>
        <v>137</v>
      </c>
      <c r="Q32" s="56">
        <v>82</v>
      </c>
      <c r="R32" s="56">
        <v>53</v>
      </c>
      <c r="S32" s="56">
        <v>0</v>
      </c>
      <c r="T32" s="57">
        <f t="shared" si="3"/>
        <v>135</v>
      </c>
      <c r="U32" s="56">
        <v>86</v>
      </c>
      <c r="V32" s="56">
        <v>34</v>
      </c>
      <c r="W32" s="56">
        <v>2</v>
      </c>
      <c r="X32" s="57">
        <f t="shared" si="4"/>
        <v>120</v>
      </c>
    </row>
    <row r="33" spans="1:24" ht="15">
      <c r="A33" s="50">
        <v>0.5</v>
      </c>
      <c r="B33" s="58" t="str">
        <f>Presence!C31</f>
        <v>Jelínek Radim</v>
      </c>
      <c r="C33" s="58" t="str">
        <f>Presence!D31</f>
        <v>23009</v>
      </c>
      <c r="D33" s="51" t="s">
        <v>62</v>
      </c>
      <c r="E33" s="53">
        <f t="shared" si="7"/>
        <v>333</v>
      </c>
      <c r="F33" s="53">
        <f t="shared" si="7"/>
        <v>130</v>
      </c>
      <c r="G33" s="53">
        <f t="shared" si="7"/>
        <v>13</v>
      </c>
      <c r="H33" s="54">
        <f t="shared" si="6"/>
        <v>463</v>
      </c>
      <c r="I33" s="55">
        <v>81</v>
      </c>
      <c r="J33" s="56">
        <v>36</v>
      </c>
      <c r="K33" s="56">
        <v>2</v>
      </c>
      <c r="L33" s="57">
        <f>SUM(I33:J33)</f>
        <v>117</v>
      </c>
      <c r="M33" s="56">
        <v>85</v>
      </c>
      <c r="N33" s="56">
        <v>33</v>
      </c>
      <c r="O33" s="56">
        <v>3</v>
      </c>
      <c r="P33" s="57">
        <f t="shared" si="2"/>
        <v>118</v>
      </c>
      <c r="Q33" s="56">
        <v>80</v>
      </c>
      <c r="R33" s="56">
        <v>36</v>
      </c>
      <c r="S33" s="56">
        <v>3</v>
      </c>
      <c r="T33" s="57">
        <f t="shared" si="3"/>
        <v>116</v>
      </c>
      <c r="U33" s="56">
        <v>87</v>
      </c>
      <c r="V33" s="56">
        <v>25</v>
      </c>
      <c r="W33" s="56">
        <v>5</v>
      </c>
      <c r="X33" s="57">
        <f t="shared" si="4"/>
        <v>112</v>
      </c>
    </row>
    <row r="34" spans="1:24" ht="15">
      <c r="A34" s="50">
        <v>0.4583333333333333</v>
      </c>
      <c r="B34" s="58" t="str">
        <f>Presence!C32</f>
        <v>Radil Jiří</v>
      </c>
      <c r="C34" s="58" t="str">
        <f>Presence!D32</f>
        <v>06562</v>
      </c>
      <c r="D34" s="52" t="s">
        <v>57</v>
      </c>
      <c r="E34" s="53">
        <f t="shared" si="7"/>
        <v>376</v>
      </c>
      <c r="F34" s="53">
        <f t="shared" si="7"/>
        <v>202</v>
      </c>
      <c r="G34" s="53">
        <f t="shared" si="7"/>
        <v>2</v>
      </c>
      <c r="H34" s="54">
        <f t="shared" si="6"/>
        <v>578</v>
      </c>
      <c r="I34" s="55">
        <v>93</v>
      </c>
      <c r="J34" s="56">
        <v>52</v>
      </c>
      <c r="K34" s="56">
        <v>1</v>
      </c>
      <c r="L34" s="57">
        <f>SUM(I34:J34)</f>
        <v>145</v>
      </c>
      <c r="M34" s="56">
        <v>90</v>
      </c>
      <c r="N34" s="56">
        <v>45</v>
      </c>
      <c r="O34" s="56">
        <v>1</v>
      </c>
      <c r="P34" s="57">
        <f t="shared" si="2"/>
        <v>135</v>
      </c>
      <c r="Q34" s="56">
        <v>97</v>
      </c>
      <c r="R34" s="56">
        <v>61</v>
      </c>
      <c r="S34" s="56">
        <v>0</v>
      </c>
      <c r="T34" s="57">
        <f t="shared" si="3"/>
        <v>158</v>
      </c>
      <c r="U34" s="56">
        <v>96</v>
      </c>
      <c r="V34" s="56">
        <v>44</v>
      </c>
      <c r="W34" s="56">
        <v>0</v>
      </c>
      <c r="X34" s="57">
        <f t="shared" si="4"/>
        <v>140</v>
      </c>
    </row>
    <row r="35" spans="1:24" ht="15">
      <c r="A35" s="50">
        <v>0.5</v>
      </c>
      <c r="B35" s="58" t="str">
        <f>Presence!C33</f>
        <v>Novák Stanislav</v>
      </c>
      <c r="C35" s="58" t="str">
        <f>Presence!D33</f>
        <v>20071</v>
      </c>
      <c r="D35" s="52" t="s">
        <v>63</v>
      </c>
      <c r="E35" s="53">
        <f t="shared" si="7"/>
        <v>376</v>
      </c>
      <c r="F35" s="53">
        <f t="shared" si="7"/>
        <v>193</v>
      </c>
      <c r="G35" s="53">
        <f t="shared" si="7"/>
        <v>6</v>
      </c>
      <c r="H35" s="54">
        <f t="shared" si="6"/>
        <v>569</v>
      </c>
      <c r="I35" s="55">
        <v>99</v>
      </c>
      <c r="J35" s="56">
        <v>43</v>
      </c>
      <c r="K35" s="56">
        <v>3</v>
      </c>
      <c r="L35" s="57">
        <f>SUM(I35:J35)</f>
        <v>142</v>
      </c>
      <c r="M35" s="56">
        <v>93</v>
      </c>
      <c r="N35" s="56">
        <v>35</v>
      </c>
      <c r="O35" s="56">
        <v>1</v>
      </c>
      <c r="P35" s="57">
        <f t="shared" si="2"/>
        <v>128</v>
      </c>
      <c r="Q35" s="56">
        <v>89</v>
      </c>
      <c r="R35" s="56">
        <v>62</v>
      </c>
      <c r="S35" s="56">
        <v>1</v>
      </c>
      <c r="T35" s="57">
        <f t="shared" si="3"/>
        <v>151</v>
      </c>
      <c r="U35" s="56">
        <v>95</v>
      </c>
      <c r="V35" s="56">
        <v>53</v>
      </c>
      <c r="W35" s="56">
        <v>1</v>
      </c>
      <c r="X35" s="57">
        <f t="shared" si="4"/>
        <v>148</v>
      </c>
    </row>
    <row r="36" spans="1:24" ht="15">
      <c r="A36" s="50">
        <v>0.5416666666666666</v>
      </c>
      <c r="B36" s="58" t="str">
        <f>Presence!C34</f>
        <v>Rozsíval Marek</v>
      </c>
      <c r="C36" s="58" t="str">
        <f>Presence!D34</f>
        <v>19085</v>
      </c>
      <c r="D36" s="52" t="s">
        <v>67</v>
      </c>
      <c r="E36" s="53">
        <f t="shared" si="7"/>
        <v>371</v>
      </c>
      <c r="F36" s="53">
        <f t="shared" si="7"/>
        <v>188</v>
      </c>
      <c r="G36" s="53">
        <f t="shared" si="7"/>
        <v>6</v>
      </c>
      <c r="H36" s="54">
        <f t="shared" si="6"/>
        <v>559</v>
      </c>
      <c r="I36" s="55">
        <v>94</v>
      </c>
      <c r="J36" s="56">
        <v>27</v>
      </c>
      <c r="K36" s="56">
        <v>2</v>
      </c>
      <c r="L36" s="57">
        <f aca="true" t="shared" si="9" ref="L36:L41">SUM(I36+J36)</f>
        <v>121</v>
      </c>
      <c r="M36" s="56">
        <v>89</v>
      </c>
      <c r="N36" s="56">
        <v>44</v>
      </c>
      <c r="O36" s="56">
        <v>2</v>
      </c>
      <c r="P36" s="57">
        <f t="shared" si="2"/>
        <v>133</v>
      </c>
      <c r="Q36" s="56">
        <v>100</v>
      </c>
      <c r="R36" s="56">
        <v>54</v>
      </c>
      <c r="S36" s="56">
        <v>2</v>
      </c>
      <c r="T36" s="57">
        <f t="shared" si="3"/>
        <v>154</v>
      </c>
      <c r="U36" s="56">
        <v>88</v>
      </c>
      <c r="V36" s="56">
        <v>63</v>
      </c>
      <c r="W36" s="56">
        <v>0</v>
      </c>
      <c r="X36" s="57">
        <f t="shared" si="4"/>
        <v>151</v>
      </c>
    </row>
    <row r="37" spans="1:24" ht="15">
      <c r="A37" s="50">
        <v>0.5833333333333334</v>
      </c>
      <c r="B37" s="58" t="str">
        <f>Presence!C35</f>
        <v>Berka Petr</v>
      </c>
      <c r="C37" s="58" t="str">
        <f>Presence!D35</f>
        <v>19515</v>
      </c>
      <c r="D37" s="52" t="s">
        <v>67</v>
      </c>
      <c r="E37" s="53">
        <f t="shared" si="7"/>
        <v>359</v>
      </c>
      <c r="F37" s="53">
        <f t="shared" si="7"/>
        <v>174</v>
      </c>
      <c r="G37" s="53">
        <f t="shared" si="7"/>
        <v>5</v>
      </c>
      <c r="H37" s="54">
        <f t="shared" si="6"/>
        <v>533</v>
      </c>
      <c r="I37" s="55">
        <v>91</v>
      </c>
      <c r="J37" s="56">
        <v>43</v>
      </c>
      <c r="K37" s="56">
        <v>2</v>
      </c>
      <c r="L37" s="57">
        <f t="shared" si="9"/>
        <v>134</v>
      </c>
      <c r="M37" s="56">
        <v>97</v>
      </c>
      <c r="N37" s="56">
        <v>36</v>
      </c>
      <c r="O37" s="56">
        <v>2</v>
      </c>
      <c r="P37" s="57">
        <f t="shared" si="2"/>
        <v>133</v>
      </c>
      <c r="Q37" s="56">
        <v>91</v>
      </c>
      <c r="R37" s="56">
        <v>52</v>
      </c>
      <c r="S37" s="56">
        <v>0</v>
      </c>
      <c r="T37" s="57">
        <f t="shared" si="3"/>
        <v>143</v>
      </c>
      <c r="U37" s="56">
        <v>80</v>
      </c>
      <c r="V37" s="56">
        <v>43</v>
      </c>
      <c r="W37" s="56">
        <v>1</v>
      </c>
      <c r="X37" s="57">
        <f t="shared" si="4"/>
        <v>123</v>
      </c>
    </row>
    <row r="38" spans="1:24" ht="15">
      <c r="A38" s="50">
        <v>0.4166666666666667</v>
      </c>
      <c r="B38" s="58" t="str">
        <f>Presence!C36</f>
        <v>Kopal Oldřich</v>
      </c>
      <c r="C38" s="58" t="str">
        <f>Presence!D36</f>
        <v>10198</v>
      </c>
      <c r="D38" s="52" t="s">
        <v>64</v>
      </c>
      <c r="E38" s="53">
        <f t="shared" si="7"/>
        <v>368</v>
      </c>
      <c r="F38" s="53">
        <f t="shared" si="7"/>
        <v>167</v>
      </c>
      <c r="G38" s="53">
        <f t="shared" si="7"/>
        <v>10</v>
      </c>
      <c r="H38" s="54">
        <f t="shared" si="6"/>
        <v>535</v>
      </c>
      <c r="I38" s="55">
        <v>95</v>
      </c>
      <c r="J38" s="56">
        <v>36</v>
      </c>
      <c r="K38" s="56">
        <v>3</v>
      </c>
      <c r="L38" s="57">
        <f t="shared" si="9"/>
        <v>131</v>
      </c>
      <c r="M38" s="56">
        <v>100</v>
      </c>
      <c r="N38" s="56">
        <v>34</v>
      </c>
      <c r="O38" s="56">
        <v>3</v>
      </c>
      <c r="P38" s="57">
        <f t="shared" si="2"/>
        <v>134</v>
      </c>
      <c r="Q38" s="56">
        <v>87</v>
      </c>
      <c r="R38" s="56">
        <v>54</v>
      </c>
      <c r="S38" s="56">
        <v>1</v>
      </c>
      <c r="T38" s="57">
        <f t="shared" si="3"/>
        <v>141</v>
      </c>
      <c r="U38" s="56">
        <v>86</v>
      </c>
      <c r="V38" s="56">
        <v>43</v>
      </c>
      <c r="W38" s="56">
        <v>3</v>
      </c>
      <c r="X38" s="57">
        <f t="shared" si="4"/>
        <v>129</v>
      </c>
    </row>
    <row r="39" spans="1:24" ht="15">
      <c r="A39" s="50">
        <v>0.5</v>
      </c>
      <c r="B39" s="58" t="str">
        <f>Presence!C37</f>
        <v>Janderka Roman</v>
      </c>
      <c r="C39" s="58" t="str">
        <f>Presence!D37</f>
        <v>11727</v>
      </c>
      <c r="D39" s="52" t="s">
        <v>65</v>
      </c>
      <c r="E39" s="53">
        <f t="shared" si="7"/>
        <v>344</v>
      </c>
      <c r="F39" s="53">
        <f t="shared" si="7"/>
        <v>173</v>
      </c>
      <c r="G39" s="53">
        <f t="shared" si="7"/>
        <v>5</v>
      </c>
      <c r="H39" s="54">
        <f t="shared" si="6"/>
        <v>517</v>
      </c>
      <c r="I39" s="55">
        <v>87</v>
      </c>
      <c r="J39" s="56">
        <v>42</v>
      </c>
      <c r="K39" s="56">
        <v>1</v>
      </c>
      <c r="L39" s="57">
        <f t="shared" si="9"/>
        <v>129</v>
      </c>
      <c r="M39" s="56">
        <v>85</v>
      </c>
      <c r="N39" s="56">
        <v>34</v>
      </c>
      <c r="O39" s="56">
        <v>2</v>
      </c>
      <c r="P39" s="57">
        <f t="shared" si="2"/>
        <v>119</v>
      </c>
      <c r="Q39" s="56">
        <v>88</v>
      </c>
      <c r="R39" s="56">
        <v>44</v>
      </c>
      <c r="S39" s="56">
        <v>2</v>
      </c>
      <c r="T39" s="57">
        <f t="shared" si="3"/>
        <v>132</v>
      </c>
      <c r="U39" s="56">
        <v>84</v>
      </c>
      <c r="V39" s="56">
        <v>53</v>
      </c>
      <c r="W39" s="56">
        <v>0</v>
      </c>
      <c r="X39" s="57">
        <f t="shared" si="4"/>
        <v>137</v>
      </c>
    </row>
    <row r="40" spans="1:24" ht="15">
      <c r="A40" s="50">
        <v>0.5</v>
      </c>
      <c r="B40" s="58" t="str">
        <f>Presence!C38</f>
        <v>Zubatý Martin</v>
      </c>
      <c r="C40" s="58" t="str">
        <f>Presence!D38</f>
        <v>17390</v>
      </c>
      <c r="D40" s="51" t="s">
        <v>66</v>
      </c>
      <c r="E40" s="53">
        <f t="shared" si="7"/>
        <v>355</v>
      </c>
      <c r="F40" s="53">
        <f t="shared" si="7"/>
        <v>170</v>
      </c>
      <c r="G40" s="53">
        <f t="shared" si="7"/>
        <v>3</v>
      </c>
      <c r="H40" s="54">
        <f t="shared" si="6"/>
        <v>525</v>
      </c>
      <c r="I40" s="55">
        <v>92</v>
      </c>
      <c r="J40" s="56">
        <v>45</v>
      </c>
      <c r="K40" s="56">
        <v>1</v>
      </c>
      <c r="L40" s="57">
        <f t="shared" si="9"/>
        <v>137</v>
      </c>
      <c r="M40" s="56">
        <v>89</v>
      </c>
      <c r="N40" s="56">
        <v>40</v>
      </c>
      <c r="O40" s="56">
        <v>0</v>
      </c>
      <c r="P40" s="57">
        <f>SUM(M40+N40)</f>
        <v>129</v>
      </c>
      <c r="Q40" s="56">
        <v>81</v>
      </c>
      <c r="R40" s="56">
        <v>44</v>
      </c>
      <c r="S40" s="56">
        <v>1</v>
      </c>
      <c r="T40" s="57">
        <f>SUM(Q40+R40)</f>
        <v>125</v>
      </c>
      <c r="U40" s="56">
        <v>93</v>
      </c>
      <c r="V40" s="56">
        <v>41</v>
      </c>
      <c r="W40" s="56">
        <v>1</v>
      </c>
      <c r="X40" s="57">
        <f>SUM(U40+V40)</f>
        <v>134</v>
      </c>
    </row>
    <row r="41" spans="1:24" ht="15.75" thickBot="1">
      <c r="A41" s="79">
        <v>0.625</v>
      </c>
      <c r="B41" s="80" t="str">
        <f>Presence!C39</f>
        <v>Hostinský Ivo</v>
      </c>
      <c r="C41" s="80" t="str">
        <f>Presence!D39</f>
        <v>09135</v>
      </c>
      <c r="D41" s="76" t="s">
        <v>56</v>
      </c>
      <c r="E41" s="77">
        <f t="shared" si="7"/>
        <v>373</v>
      </c>
      <c r="F41" s="77">
        <f t="shared" si="7"/>
        <v>176</v>
      </c>
      <c r="G41" s="77">
        <f t="shared" si="7"/>
        <v>3</v>
      </c>
      <c r="H41" s="81">
        <f t="shared" si="6"/>
        <v>549</v>
      </c>
      <c r="I41" s="82">
        <v>97</v>
      </c>
      <c r="J41" s="83">
        <v>44</v>
      </c>
      <c r="K41" s="83">
        <v>0</v>
      </c>
      <c r="L41" s="84">
        <f t="shared" si="9"/>
        <v>141</v>
      </c>
      <c r="M41" s="83">
        <v>90</v>
      </c>
      <c r="N41" s="83">
        <v>44</v>
      </c>
      <c r="O41" s="83">
        <v>1</v>
      </c>
      <c r="P41" s="84">
        <f>SUM(M41+N41)</f>
        <v>134</v>
      </c>
      <c r="Q41" s="83">
        <v>104</v>
      </c>
      <c r="R41" s="83">
        <v>53</v>
      </c>
      <c r="S41" s="83">
        <v>0</v>
      </c>
      <c r="T41" s="84">
        <f>SUM(Q41+R41)</f>
        <v>157</v>
      </c>
      <c r="U41" s="83">
        <v>82</v>
      </c>
      <c r="V41" s="83">
        <v>35</v>
      </c>
      <c r="W41" s="83">
        <v>2</v>
      </c>
      <c r="X41" s="84">
        <f>SUM(U41+V41)</f>
        <v>117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6.140625" style="0" customWidth="1"/>
    <col min="2" max="2" width="8.140625" style="0" customWidth="1"/>
    <col min="3" max="3" width="7.421875" style="0" customWidth="1"/>
    <col min="4" max="4" width="22.57421875" style="0" customWidth="1"/>
    <col min="5" max="5" width="27.421875" style="0" customWidth="1"/>
    <col min="6" max="6" width="25.28125" style="0" customWidth="1"/>
    <col min="7" max="7" width="27.7109375" style="0" customWidth="1"/>
    <col min="8" max="8" width="13.140625" style="0" customWidth="1"/>
    <col min="9" max="9" width="18.00390625" style="0" customWidth="1"/>
  </cols>
  <sheetData>
    <row r="2" ht="15" customHeight="1">
      <c r="B2" s="70" t="s">
        <v>104</v>
      </c>
    </row>
    <row r="3" ht="15" customHeight="1">
      <c r="B3" s="70"/>
    </row>
    <row r="4" spans="2:8" ht="15" customHeight="1">
      <c r="B4" s="6" t="s">
        <v>0</v>
      </c>
      <c r="C4" s="7" t="s">
        <v>1</v>
      </c>
      <c r="D4" s="8" t="s">
        <v>4</v>
      </c>
      <c r="E4" s="8" t="s">
        <v>2</v>
      </c>
      <c r="F4" s="8" t="s">
        <v>5</v>
      </c>
      <c r="G4" s="8" t="s">
        <v>6</v>
      </c>
      <c r="H4" s="1"/>
    </row>
    <row r="5" spans="2:7" ht="15" customHeight="1">
      <c r="B5" s="88">
        <v>1</v>
      </c>
      <c r="C5" s="89">
        <v>0.375</v>
      </c>
      <c r="D5" s="90" t="str">
        <f>Presence!C4</f>
        <v>Sax Karel</v>
      </c>
      <c r="E5" s="90" t="str">
        <f>Presence!C7</f>
        <v>Řihánek Tomáš</v>
      </c>
      <c r="F5" s="90" t="str">
        <f>Presence!C10</f>
        <v>Kalakaj Lubomír</v>
      </c>
      <c r="G5" s="90" t="str">
        <f>Presence!C8</f>
        <v>Čech Marek</v>
      </c>
    </row>
    <row r="6" spans="2:7" ht="15" customHeight="1">
      <c r="B6" s="6">
        <v>2</v>
      </c>
      <c r="C6" s="7">
        <v>0.4166666666666667</v>
      </c>
      <c r="D6" s="13" t="str">
        <f>Presence!C9</f>
        <v>Nemrava Miroslav</v>
      </c>
      <c r="E6" s="13" t="str">
        <f>Presence!C36</f>
        <v>Kopal Oldřich</v>
      </c>
      <c r="F6" s="13" t="str">
        <f>Presence!C5</f>
        <v>Zemek Jiří</v>
      </c>
      <c r="G6" s="13" t="str">
        <f>Presence!C11</f>
        <v>Matyáš Dalibor</v>
      </c>
    </row>
    <row r="7" spans="2:7" ht="15" customHeight="1">
      <c r="B7" s="6">
        <v>3</v>
      </c>
      <c r="C7" s="7">
        <v>0.4583333333333333</v>
      </c>
      <c r="D7" s="13" t="str">
        <f>Presence!C12</f>
        <v>Fabík Ivo</v>
      </c>
      <c r="E7" s="13" t="str">
        <f>Presence!C6</f>
        <v>Toman Jiří</v>
      </c>
      <c r="F7" s="13" t="str">
        <f>Presence!C32</f>
        <v>Radil Jiří</v>
      </c>
      <c r="G7" s="13" t="str">
        <f>Presence!C30</f>
        <v>Černý Marek</v>
      </c>
    </row>
    <row r="8" spans="2:7" ht="15" customHeight="1">
      <c r="B8" s="6">
        <v>4</v>
      </c>
      <c r="C8" s="7">
        <v>0.5</v>
      </c>
      <c r="D8" s="13" t="str">
        <f>Presence!C37</f>
        <v>Janderka Roman</v>
      </c>
      <c r="E8" s="13" t="str">
        <f>Presence!C33</f>
        <v>Novák Stanislav</v>
      </c>
      <c r="F8" s="13" t="str">
        <f>Presence!C31</f>
        <v>Jelínek Radim</v>
      </c>
      <c r="G8" s="13" t="str">
        <f>Presence!C38</f>
        <v>Zubatý Martin</v>
      </c>
    </row>
    <row r="9" spans="2:7" ht="15" customHeight="1">
      <c r="B9" s="6">
        <v>5</v>
      </c>
      <c r="C9" s="7">
        <v>0.5416666666666666</v>
      </c>
      <c r="D9" s="13" t="str">
        <f>Presence!C28</f>
        <v>Šimeček Jiří</v>
      </c>
      <c r="E9" s="13" t="str">
        <f>Presence!C34</f>
        <v>Rozsíval Marek</v>
      </c>
      <c r="F9" s="13" t="str">
        <f>Presence!C13</f>
        <v>Šenkýř Radek</v>
      </c>
      <c r="G9" s="13" t="str">
        <f>Presence!C19</f>
        <v>Kelpenčev Šimek Michal</v>
      </c>
    </row>
    <row r="10" spans="2:7" ht="15" customHeight="1">
      <c r="B10" s="6">
        <v>6</v>
      </c>
      <c r="C10" s="7">
        <v>0.5833333333333334</v>
      </c>
      <c r="D10" s="13" t="str">
        <f>Presence!C20</f>
        <v>Škoula Libor</v>
      </c>
      <c r="E10" s="13" t="str">
        <f>Presence!C29</f>
        <v>Pokorný Zdeněk</v>
      </c>
      <c r="F10" s="13" t="str">
        <f>Presence!C35</f>
        <v>Berka Petr</v>
      </c>
      <c r="G10" s="13" t="str">
        <f>Presence!C14</f>
        <v>Milan Miroslav</v>
      </c>
    </row>
    <row r="11" spans="2:7" ht="15" customHeight="1">
      <c r="B11" s="6">
        <v>7</v>
      </c>
      <c r="C11" s="7">
        <v>0.625</v>
      </c>
      <c r="D11" s="13" t="str">
        <f>Presence!C15</f>
        <v>Dvorník Dalibor</v>
      </c>
      <c r="E11" s="13" t="str">
        <f>Presence!C39</f>
        <v>Hostinský Ivo</v>
      </c>
      <c r="F11" s="13" t="str">
        <f>Presence!C21</f>
        <v>Mazur Václav</v>
      </c>
      <c r="G11" s="13" t="str">
        <f>Presence!C24</f>
        <v>Flek Miroslav</v>
      </c>
    </row>
    <row r="12" spans="2:7" ht="15" customHeight="1">
      <c r="B12" s="6">
        <v>8</v>
      </c>
      <c r="C12" s="7">
        <v>0.6666666666666666</v>
      </c>
      <c r="D12" s="13" t="str">
        <f>Presence!C25</f>
        <v>Flek Roman</v>
      </c>
      <c r="E12" s="13" t="str">
        <f>Presence!C16</f>
        <v>Antoš Pavel</v>
      </c>
      <c r="F12" s="13" t="str">
        <f>Presence!C22</f>
        <v>Žižlavský Tomáš</v>
      </c>
      <c r="G12" s="13" t="str">
        <f>Presence!C17</f>
        <v>Sedlář Jaroslav</v>
      </c>
    </row>
    <row r="13" spans="2:7" ht="15">
      <c r="B13" s="6">
        <v>9</v>
      </c>
      <c r="C13" s="91">
        <v>0.7083333333333334</v>
      </c>
      <c r="D13" s="13" t="str">
        <f>Presence!C18</f>
        <v>Ustohal Karel</v>
      </c>
      <c r="E13" s="13" t="str">
        <f>Presence!C26</f>
        <v>Pliska Radim</v>
      </c>
      <c r="F13" s="13" t="str">
        <f>Presence!C27</f>
        <v>Procházka Martin</v>
      </c>
      <c r="G13" s="13" t="str">
        <f>Presence!C23</f>
        <v>Plšek David</v>
      </c>
    </row>
    <row r="16" spans="2:7" ht="15">
      <c r="B16" s="6" t="s">
        <v>0</v>
      </c>
      <c r="C16" s="7" t="s">
        <v>1</v>
      </c>
      <c r="D16" s="8" t="s">
        <v>4</v>
      </c>
      <c r="E16" s="8" t="s">
        <v>2</v>
      </c>
      <c r="F16" s="8" t="s">
        <v>5</v>
      </c>
      <c r="G16" s="8" t="s">
        <v>6</v>
      </c>
    </row>
    <row r="17" spans="2:7" ht="15">
      <c r="B17" s="5">
        <v>1</v>
      </c>
      <c r="C17" s="3">
        <v>0.375</v>
      </c>
      <c r="D17" s="2" t="str">
        <f>Presence!B4</f>
        <v>Orel Ivančice 1</v>
      </c>
      <c r="E17" s="2" t="str">
        <f>Presence!B7</f>
        <v>Réna Ivančice 1</v>
      </c>
      <c r="F17" s="2" t="str">
        <f>Presence!B10</f>
        <v>Rosice 1</v>
      </c>
      <c r="G17" s="2" t="str">
        <f>Presence!B8</f>
        <v>Réna Ivančice 2</v>
      </c>
    </row>
    <row r="18" spans="2:7" ht="15">
      <c r="B18" s="5">
        <v>2</v>
      </c>
      <c r="C18" s="3">
        <v>0.4166666666666667</v>
      </c>
      <c r="D18" s="2" t="str">
        <f>Presence!B9</f>
        <v>Réna Ivančice 3</v>
      </c>
      <c r="E18" s="2" t="str">
        <f>Presence!B36</f>
        <v>Devítka Brno</v>
      </c>
      <c r="F18" s="2" t="str">
        <f>Presence!B5</f>
        <v>Orel Ivančice 2</v>
      </c>
      <c r="G18" s="2" t="str">
        <f>Presence!B11</f>
        <v>Rosice 2</v>
      </c>
    </row>
    <row r="19" spans="2:7" ht="15">
      <c r="B19" s="5">
        <v>3</v>
      </c>
      <c r="C19" s="3">
        <v>0.4583333333333333</v>
      </c>
      <c r="D19" s="2" t="str">
        <f>Presence!B12</f>
        <v>Rosice 3</v>
      </c>
      <c r="E19" s="2" t="str">
        <f>Presence!B6</f>
        <v>Orel Ivančice 3</v>
      </c>
      <c r="F19" s="2" t="str">
        <f>Presence!B32</f>
        <v>Husovice 6</v>
      </c>
      <c r="G19" s="2" t="str">
        <f>Presence!B30</f>
        <v>Žabovřesky 1</v>
      </c>
    </row>
    <row r="20" spans="2:7" ht="15">
      <c r="B20" s="5">
        <v>4</v>
      </c>
      <c r="C20" s="3">
        <v>0.5</v>
      </c>
      <c r="D20" s="2" t="str">
        <f>Presence!B37</f>
        <v>Kometa Brno</v>
      </c>
      <c r="E20" s="2" t="str">
        <f>Presence!B33</f>
        <v>Židenice 2</v>
      </c>
      <c r="F20" s="2" t="str">
        <f>Presence!B31</f>
        <v>Žabovřesky 2</v>
      </c>
      <c r="G20" s="2" t="str">
        <f>Presence!B38</f>
        <v>Veverky Brno</v>
      </c>
    </row>
    <row r="21" spans="2:7" ht="15">
      <c r="B21" s="5">
        <v>5</v>
      </c>
      <c r="C21" s="3">
        <v>0.5416666666666666</v>
      </c>
      <c r="D21" s="2" t="str">
        <f>Presence!B28</f>
        <v>Telnice 1</v>
      </c>
      <c r="E21" s="2" t="str">
        <f>Presence!B34</f>
        <v>Sok.Brno IV 1 </v>
      </c>
      <c r="F21" s="2" t="str">
        <f>Presence!B13</f>
        <v>MS Brno 1</v>
      </c>
      <c r="G21" s="2" t="str">
        <f>Presence!B19</f>
        <v>Husovice 1</v>
      </c>
    </row>
    <row r="22" spans="2:7" ht="15">
      <c r="B22" s="5">
        <v>6</v>
      </c>
      <c r="C22" s="3">
        <v>0.5833333333333334</v>
      </c>
      <c r="D22" s="2" t="str">
        <f>Presence!B20</f>
        <v>Husovice 2</v>
      </c>
      <c r="E22" s="2" t="str">
        <f>Presence!B29</f>
        <v>Telnice 2</v>
      </c>
      <c r="F22" s="2" t="str">
        <f>Presence!B35</f>
        <v>Sok.Brno IV 2 </v>
      </c>
      <c r="G22" s="2" t="str">
        <f>Presence!B14</f>
        <v>MS Brno 2</v>
      </c>
    </row>
    <row r="23" spans="2:7" ht="15">
      <c r="B23" s="5">
        <v>7</v>
      </c>
      <c r="C23" s="3">
        <v>0.625</v>
      </c>
      <c r="D23" s="2" t="str">
        <f>Presence!B15</f>
        <v>MS Brno 3</v>
      </c>
      <c r="E23" s="2" t="str">
        <f>Presence!B39</f>
        <v>MS Brno 7</v>
      </c>
      <c r="F23" s="2" t="str">
        <f>Presence!B21</f>
        <v>Husovice 3</v>
      </c>
      <c r="G23" s="2" t="str">
        <f>Presence!B24</f>
        <v>Blansko 1</v>
      </c>
    </row>
    <row r="24" spans="2:8" ht="15">
      <c r="B24" s="5">
        <v>8</v>
      </c>
      <c r="C24" s="3">
        <v>0.6666666666666666</v>
      </c>
      <c r="D24" s="2" t="str">
        <f>Presence!B25</f>
        <v>Blansko 2</v>
      </c>
      <c r="E24" s="2" t="str">
        <f>Presence!B16</f>
        <v>MS Brno 4</v>
      </c>
      <c r="F24" s="2" t="str">
        <f>Presence!B22</f>
        <v>Husovice 4</v>
      </c>
      <c r="G24" s="2" t="str">
        <f>Presence!B17</f>
        <v>MS Brno 5</v>
      </c>
      <c r="H24" s="2"/>
    </row>
    <row r="25" spans="2:8" ht="15">
      <c r="B25" s="5">
        <v>9</v>
      </c>
      <c r="C25" s="4">
        <v>0.7083333333333334</v>
      </c>
      <c r="D25" s="2" t="str">
        <f>Presence!B18</f>
        <v>MS Brno 6</v>
      </c>
      <c r="E25" s="2" t="str">
        <f>Presence!B26</f>
        <v>Blansko 3</v>
      </c>
      <c r="F25" s="2" t="str">
        <f>Presence!B27</f>
        <v>Blansko 4</v>
      </c>
      <c r="G25" s="2" t="str">
        <f>Presence!B23</f>
        <v>Husovice 5</v>
      </c>
      <c r="H25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9">
      <selection activeCell="D18" sqref="D18"/>
    </sheetView>
  </sheetViews>
  <sheetFormatPr defaultColWidth="9.140625" defaultRowHeight="15"/>
  <cols>
    <col min="2" max="2" width="16.140625" style="0" customWidth="1"/>
    <col min="3" max="3" width="33.140625" style="0" customWidth="1"/>
    <col min="4" max="4" width="10.8515625" style="0" customWidth="1"/>
    <col min="5" max="5" width="10.421875" style="0" customWidth="1"/>
    <col min="7" max="7" width="16.28125" style="0" customWidth="1"/>
    <col min="8" max="8" width="16.00390625" style="0" customWidth="1"/>
    <col min="9" max="9" width="18.57421875" style="0" customWidth="1"/>
    <col min="10" max="10" width="15.00390625" style="0" customWidth="1"/>
    <col min="11" max="11" width="15.140625" style="0" customWidth="1"/>
  </cols>
  <sheetData>
    <row r="2" spans="1:3" ht="20.25">
      <c r="A2" s="70" t="s">
        <v>104</v>
      </c>
      <c r="C2" s="61"/>
    </row>
    <row r="3" spans="1:6" ht="15.75" thickBot="1">
      <c r="A3" t="s">
        <v>1</v>
      </c>
      <c r="B3" s="9"/>
      <c r="C3" s="69" t="s">
        <v>40</v>
      </c>
      <c r="D3" s="69" t="s">
        <v>41</v>
      </c>
      <c r="E3" s="65" t="s">
        <v>42</v>
      </c>
      <c r="F3" s="9"/>
    </row>
    <row r="4" spans="1:6" ht="18.75" customHeight="1">
      <c r="A4" s="62">
        <v>0.375</v>
      </c>
      <c r="B4" s="10" t="s">
        <v>7</v>
      </c>
      <c r="C4" s="66" t="s">
        <v>114</v>
      </c>
      <c r="D4" s="85" t="s">
        <v>115</v>
      </c>
      <c r="E4" s="66"/>
      <c r="F4" s="10"/>
    </row>
    <row r="5" spans="1:6" ht="18.75" customHeight="1">
      <c r="A5" s="63">
        <v>0.4166666666666667</v>
      </c>
      <c r="B5" s="11" t="s">
        <v>8</v>
      </c>
      <c r="C5" s="67" t="s">
        <v>120</v>
      </c>
      <c r="D5" s="86" t="s">
        <v>121</v>
      </c>
      <c r="E5" s="67"/>
      <c r="F5" s="11"/>
    </row>
    <row r="6" spans="1:6" ht="18.75" customHeight="1">
      <c r="A6" s="64">
        <v>0.4583333333333333</v>
      </c>
      <c r="B6" s="11" t="s">
        <v>9</v>
      </c>
      <c r="C6" s="67" t="s">
        <v>116</v>
      </c>
      <c r="D6" s="86" t="s">
        <v>117</v>
      </c>
      <c r="E6" s="67"/>
      <c r="F6" s="11"/>
    </row>
    <row r="7" spans="1:6" ht="18.75" customHeight="1">
      <c r="A7" s="64">
        <v>0.375</v>
      </c>
      <c r="B7" s="11" t="s">
        <v>10</v>
      </c>
      <c r="C7" s="67" t="s">
        <v>107</v>
      </c>
      <c r="D7" s="86">
        <v>10291</v>
      </c>
      <c r="E7" s="67"/>
      <c r="F7" s="11"/>
    </row>
    <row r="8" spans="1:6" ht="18.75" customHeight="1">
      <c r="A8" s="64">
        <v>0.375</v>
      </c>
      <c r="B8" s="11" t="s">
        <v>12</v>
      </c>
      <c r="C8" s="67" t="s">
        <v>108</v>
      </c>
      <c r="D8" s="86">
        <v>10294</v>
      </c>
      <c r="E8" s="67"/>
      <c r="F8" s="11"/>
    </row>
    <row r="9" spans="1:6" ht="18.75" customHeight="1">
      <c r="A9" s="64">
        <v>0.4166666666666667</v>
      </c>
      <c r="B9" s="11" t="s">
        <v>11</v>
      </c>
      <c r="C9" s="67" t="s">
        <v>118</v>
      </c>
      <c r="D9" s="86" t="s">
        <v>119</v>
      </c>
      <c r="E9" s="67"/>
      <c r="F9" s="11"/>
    </row>
    <row r="10" spans="1:6" ht="18.75" customHeight="1">
      <c r="A10" s="63">
        <v>0.375</v>
      </c>
      <c r="B10" s="11" t="s">
        <v>13</v>
      </c>
      <c r="C10" s="67" t="s">
        <v>109</v>
      </c>
      <c r="D10" s="86">
        <v>16620</v>
      </c>
      <c r="E10" s="67"/>
      <c r="F10" s="11"/>
    </row>
    <row r="11" spans="1:6" ht="18.75" customHeight="1">
      <c r="A11" s="64">
        <v>0.4166666666666667</v>
      </c>
      <c r="B11" s="12" t="s">
        <v>15</v>
      </c>
      <c r="C11" s="68" t="s">
        <v>122</v>
      </c>
      <c r="D11" s="87" t="s">
        <v>123</v>
      </c>
      <c r="E11" s="68"/>
      <c r="F11" s="12"/>
    </row>
    <row r="12" spans="1:6" ht="18.75" customHeight="1">
      <c r="A12" s="64">
        <v>0.4583333333333333</v>
      </c>
      <c r="B12" s="11" t="s">
        <v>14</v>
      </c>
      <c r="C12" s="67" t="s">
        <v>124</v>
      </c>
      <c r="D12" s="86" t="s">
        <v>125</v>
      </c>
      <c r="E12" s="67"/>
      <c r="F12" s="11"/>
    </row>
    <row r="13" spans="1:6" ht="18.75" customHeight="1">
      <c r="A13" s="64">
        <v>0.5416666666666666</v>
      </c>
      <c r="B13" s="11" t="s">
        <v>16</v>
      </c>
      <c r="C13" s="67" t="s">
        <v>150</v>
      </c>
      <c r="D13" s="86" t="s">
        <v>151</v>
      </c>
      <c r="E13" s="67"/>
      <c r="F13" s="11"/>
    </row>
    <row r="14" spans="1:6" ht="18.75" customHeight="1">
      <c r="A14" s="64">
        <v>0.5833333333333334</v>
      </c>
      <c r="B14" s="11" t="s">
        <v>17</v>
      </c>
      <c r="C14" s="67" t="s">
        <v>152</v>
      </c>
      <c r="D14" s="86" t="s">
        <v>153</v>
      </c>
      <c r="E14" s="67"/>
      <c r="F14" s="11"/>
    </row>
    <row r="15" spans="1:6" ht="18.75" customHeight="1">
      <c r="A15" s="64">
        <v>0.625</v>
      </c>
      <c r="B15" s="11" t="s">
        <v>18</v>
      </c>
      <c r="C15" s="67" t="s">
        <v>154</v>
      </c>
      <c r="D15" s="86" t="s">
        <v>155</v>
      </c>
      <c r="E15" s="67"/>
      <c r="F15" s="11"/>
    </row>
    <row r="16" spans="1:6" ht="18.75" customHeight="1">
      <c r="A16" s="64">
        <v>0.6666666666666666</v>
      </c>
      <c r="B16" s="11" t="s">
        <v>19</v>
      </c>
      <c r="C16" s="67" t="s">
        <v>156</v>
      </c>
      <c r="D16" s="86" t="s">
        <v>157</v>
      </c>
      <c r="E16" s="67"/>
      <c r="F16" s="11"/>
    </row>
    <row r="17" spans="1:6" ht="18.75" customHeight="1">
      <c r="A17" s="64">
        <v>0.6666666666666666</v>
      </c>
      <c r="B17" s="11" t="s">
        <v>20</v>
      </c>
      <c r="C17" s="67" t="s">
        <v>175</v>
      </c>
      <c r="D17" s="86" t="s">
        <v>176</v>
      </c>
      <c r="E17" s="67"/>
      <c r="F17" s="11"/>
    </row>
    <row r="18" spans="1:6" ht="18.75" customHeight="1">
      <c r="A18" s="64">
        <v>0.7083333333333334</v>
      </c>
      <c r="B18" s="11" t="s">
        <v>21</v>
      </c>
      <c r="C18" s="67" t="s">
        <v>158</v>
      </c>
      <c r="D18" s="86" t="s">
        <v>159</v>
      </c>
      <c r="E18" s="67"/>
      <c r="F18" s="11"/>
    </row>
    <row r="19" spans="1:6" ht="18.75" customHeight="1">
      <c r="A19" s="64">
        <v>0.5416666666666666</v>
      </c>
      <c r="B19" s="11" t="s">
        <v>22</v>
      </c>
      <c r="C19" s="67" t="s">
        <v>132</v>
      </c>
      <c r="D19" s="86" t="s">
        <v>133</v>
      </c>
      <c r="E19" s="67"/>
      <c r="F19" s="11"/>
    </row>
    <row r="20" spans="1:6" ht="18.75" customHeight="1">
      <c r="A20" s="64">
        <v>0.5833333333333334</v>
      </c>
      <c r="B20" s="11" t="s">
        <v>23</v>
      </c>
      <c r="C20" s="67" t="s">
        <v>134</v>
      </c>
      <c r="D20" s="86" t="s">
        <v>135</v>
      </c>
      <c r="E20" s="67"/>
      <c r="F20" s="11"/>
    </row>
    <row r="21" spans="1:6" ht="18.75" customHeight="1">
      <c r="A21" s="64">
        <v>0.625</v>
      </c>
      <c r="B21" s="11" t="s">
        <v>24</v>
      </c>
      <c r="C21" s="67" t="s">
        <v>136</v>
      </c>
      <c r="D21" s="86" t="s">
        <v>137</v>
      </c>
      <c r="E21" s="67"/>
      <c r="F21" s="11"/>
    </row>
    <row r="22" spans="1:6" ht="18.75" customHeight="1">
      <c r="A22" s="64">
        <v>0.6666666666666666</v>
      </c>
      <c r="B22" s="11" t="s">
        <v>25</v>
      </c>
      <c r="C22" s="67" t="s">
        <v>170</v>
      </c>
      <c r="D22" s="86" t="s">
        <v>171</v>
      </c>
      <c r="E22" s="67"/>
      <c r="F22" s="11"/>
    </row>
    <row r="23" spans="1:11" ht="18.75" customHeight="1">
      <c r="A23" s="64">
        <v>0.7083333333333334</v>
      </c>
      <c r="B23" s="11" t="s">
        <v>26</v>
      </c>
      <c r="C23" s="67" t="s">
        <v>172</v>
      </c>
      <c r="D23" s="86" t="s">
        <v>174</v>
      </c>
      <c r="E23" s="67"/>
      <c r="F23" s="11"/>
      <c r="K23" s="2"/>
    </row>
    <row r="24" spans="1:11" ht="18.75" customHeight="1">
      <c r="A24" s="64">
        <v>0.625</v>
      </c>
      <c r="B24" s="11" t="s">
        <v>27</v>
      </c>
      <c r="C24" s="67" t="s">
        <v>162</v>
      </c>
      <c r="D24" s="86" t="s">
        <v>163</v>
      </c>
      <c r="E24" s="67"/>
      <c r="F24" s="11"/>
      <c r="K24" s="2"/>
    </row>
    <row r="25" spans="1:6" ht="18.75" customHeight="1">
      <c r="A25" s="64">
        <v>0.6666666666666666</v>
      </c>
      <c r="B25" s="11" t="s">
        <v>28</v>
      </c>
      <c r="C25" s="67" t="s">
        <v>164</v>
      </c>
      <c r="D25" s="86" t="s">
        <v>165</v>
      </c>
      <c r="E25" s="67"/>
      <c r="F25" s="11"/>
    </row>
    <row r="26" spans="1:6" ht="18.75" customHeight="1">
      <c r="A26" s="64">
        <v>0.7083333333333334</v>
      </c>
      <c r="B26" s="11" t="s">
        <v>29</v>
      </c>
      <c r="C26" s="67" t="s">
        <v>166</v>
      </c>
      <c r="D26" s="86" t="s">
        <v>167</v>
      </c>
      <c r="E26" s="67"/>
      <c r="F26" s="11"/>
    </row>
    <row r="27" spans="1:6" ht="18.75" customHeight="1">
      <c r="A27" s="64">
        <v>0.7083333333333334</v>
      </c>
      <c r="B27" s="11" t="s">
        <v>30</v>
      </c>
      <c r="C27" s="67" t="s">
        <v>168</v>
      </c>
      <c r="D27" s="86" t="s">
        <v>169</v>
      </c>
      <c r="E27" s="67"/>
      <c r="F27" s="11"/>
    </row>
    <row r="28" spans="1:6" ht="18.75" customHeight="1">
      <c r="A28" s="64">
        <v>0.5416666666666666</v>
      </c>
      <c r="B28" s="11" t="s">
        <v>31</v>
      </c>
      <c r="C28" s="67" t="s">
        <v>142</v>
      </c>
      <c r="D28" s="86" t="s">
        <v>143</v>
      </c>
      <c r="E28" s="67"/>
      <c r="F28" s="11"/>
    </row>
    <row r="29" spans="1:6" ht="18.75" customHeight="1">
      <c r="A29" s="64">
        <v>0.5833333333333334</v>
      </c>
      <c r="B29" s="11" t="s">
        <v>32</v>
      </c>
      <c r="C29" s="67" t="s">
        <v>146</v>
      </c>
      <c r="D29" s="86" t="s">
        <v>147</v>
      </c>
      <c r="E29" s="67"/>
      <c r="F29" s="11"/>
    </row>
    <row r="30" spans="1:6" ht="18.75" customHeight="1">
      <c r="A30" s="64">
        <v>0.4583333333333333</v>
      </c>
      <c r="B30" s="11" t="s">
        <v>33</v>
      </c>
      <c r="C30" s="67" t="s">
        <v>126</v>
      </c>
      <c r="D30" s="86" t="s">
        <v>127</v>
      </c>
      <c r="E30" s="67"/>
      <c r="F30" s="11"/>
    </row>
    <row r="31" spans="1:6" ht="18.75" customHeight="1">
      <c r="A31" s="64">
        <v>0.5</v>
      </c>
      <c r="B31" s="11" t="s">
        <v>34</v>
      </c>
      <c r="C31" s="67" t="s">
        <v>128</v>
      </c>
      <c r="D31" s="86" t="s">
        <v>129</v>
      </c>
      <c r="E31" s="67"/>
      <c r="F31" s="11"/>
    </row>
    <row r="32" spans="1:6" ht="18.75" customHeight="1">
      <c r="A32" s="64">
        <v>0.4583333333333333</v>
      </c>
      <c r="B32" s="11" t="s">
        <v>105</v>
      </c>
      <c r="C32" s="67" t="s">
        <v>130</v>
      </c>
      <c r="D32" s="86" t="s">
        <v>131</v>
      </c>
      <c r="E32" s="67"/>
      <c r="F32" s="11"/>
    </row>
    <row r="33" spans="1:6" ht="18.75" customHeight="1">
      <c r="A33" s="64">
        <v>0.5</v>
      </c>
      <c r="B33" s="12" t="s">
        <v>35</v>
      </c>
      <c r="C33" s="68" t="s">
        <v>112</v>
      </c>
      <c r="D33" s="87" t="s">
        <v>113</v>
      </c>
      <c r="E33" s="68"/>
      <c r="F33" s="12"/>
    </row>
    <row r="34" spans="1:6" ht="18.75" customHeight="1">
      <c r="A34" s="64">
        <v>0.5416666666666666</v>
      </c>
      <c r="B34" s="13" t="s">
        <v>3</v>
      </c>
      <c r="C34" s="67" t="s">
        <v>144</v>
      </c>
      <c r="D34" s="86" t="s">
        <v>145</v>
      </c>
      <c r="E34" s="67"/>
      <c r="F34" s="11"/>
    </row>
    <row r="35" spans="1:6" ht="18.75" customHeight="1">
      <c r="A35" s="64">
        <v>0.5833333333333334</v>
      </c>
      <c r="B35" s="13" t="s">
        <v>36</v>
      </c>
      <c r="C35" s="67" t="s">
        <v>148</v>
      </c>
      <c r="D35" s="86" t="s">
        <v>149</v>
      </c>
      <c r="E35" s="67"/>
      <c r="F35" s="11"/>
    </row>
    <row r="36" spans="1:6" ht="18.75" customHeight="1">
      <c r="A36" s="64">
        <v>0.4166666666666667</v>
      </c>
      <c r="B36" s="11" t="s">
        <v>37</v>
      </c>
      <c r="C36" s="67" t="s">
        <v>110</v>
      </c>
      <c r="D36" s="86" t="s">
        <v>111</v>
      </c>
      <c r="E36" s="67"/>
      <c r="F36" s="11"/>
    </row>
    <row r="37" spans="1:6" ht="18.75" customHeight="1">
      <c r="A37" s="64">
        <v>0.5</v>
      </c>
      <c r="B37" s="11" t="s">
        <v>38</v>
      </c>
      <c r="C37" s="67" t="s">
        <v>140</v>
      </c>
      <c r="D37" s="86" t="s">
        <v>141</v>
      </c>
      <c r="E37" s="67"/>
      <c r="F37" s="11"/>
    </row>
    <row r="38" spans="1:6" ht="18.75" customHeight="1">
      <c r="A38" s="64">
        <v>0.5</v>
      </c>
      <c r="B38" s="11" t="s">
        <v>39</v>
      </c>
      <c r="C38" s="67" t="s">
        <v>138</v>
      </c>
      <c r="D38" s="86" t="s">
        <v>139</v>
      </c>
      <c r="E38" s="67"/>
      <c r="F38" s="11"/>
    </row>
    <row r="39" spans="1:6" ht="18.75" customHeight="1">
      <c r="A39" s="64">
        <v>0.625</v>
      </c>
      <c r="B39" s="11" t="s">
        <v>106</v>
      </c>
      <c r="C39" s="67" t="s">
        <v>160</v>
      </c>
      <c r="D39" s="86" t="s">
        <v>161</v>
      </c>
      <c r="E39" s="67"/>
      <c r="F39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OBSLUHA</cp:lastModifiedBy>
  <cp:lastPrinted>2017-01-08T14:34:17Z</cp:lastPrinted>
  <dcterms:created xsi:type="dcterms:W3CDTF">2016-11-25T22:28:23Z</dcterms:created>
  <dcterms:modified xsi:type="dcterms:W3CDTF">2017-01-08T18:26:00Z</dcterms:modified>
  <cp:category/>
  <cp:version/>
  <cp:contentType/>
  <cp:contentStatus/>
</cp:coreProperties>
</file>