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sluha\Documents\Orel Ivančice\Mistrovství Jm kraje - senioři\"/>
    </mc:Choice>
  </mc:AlternateContent>
  <xr:revisionPtr revIDLastSave="0" documentId="13_ncr:1_{610A4ED9-ED51-42DA-9850-E29D1DF14D6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řadí" sheetId="4" r:id="rId1"/>
    <sheet name="Náhozy" sheetId="2" r:id="rId2"/>
    <sheet name="Rozpis" sheetId="1" r:id="rId3"/>
    <sheet name="Presence" sheetId="3" r:id="rId4"/>
  </sheets>
  <calcPr calcId="191029"/>
</workbook>
</file>

<file path=xl/calcChain.xml><?xml version="1.0" encoding="utf-8"?>
<calcChain xmlns="http://schemas.openxmlformats.org/spreadsheetml/2006/main">
  <c r="E37" i="2" l="1"/>
  <c r="E36" i="2"/>
  <c r="E40" i="2"/>
  <c r="E35" i="2"/>
  <c r="C35" i="2"/>
  <c r="C40" i="2"/>
  <c r="C37" i="2"/>
  <c r="C36" i="2"/>
  <c r="C38" i="2"/>
  <c r="G6" i="1" l="1"/>
  <c r="G14" i="1"/>
  <c r="I6" i="1"/>
  <c r="I14" i="1"/>
  <c r="K6" i="1"/>
  <c r="K14" i="1"/>
  <c r="E14" i="1"/>
  <c r="E6" i="1"/>
  <c r="C29" i="2" l="1"/>
  <c r="C9" i="2" l="1"/>
  <c r="C34" i="2"/>
  <c r="C27" i="2"/>
  <c r="C21" i="2"/>
  <c r="C11" i="2"/>
  <c r="C39" i="2"/>
  <c r="C25" i="2"/>
  <c r="C22" i="2"/>
  <c r="C7" i="2"/>
  <c r="C6" i="2"/>
  <c r="C33" i="2"/>
  <c r="C23" i="2"/>
  <c r="C31" i="2"/>
  <c r="C28" i="2"/>
  <c r="C16" i="2"/>
  <c r="C32" i="2"/>
  <c r="C41" i="2"/>
  <c r="C18" i="2"/>
  <c r="C20" i="2"/>
  <c r="C8" i="2"/>
  <c r="C15" i="2"/>
  <c r="C19" i="2"/>
  <c r="C17" i="2"/>
  <c r="C24" i="2"/>
  <c r="C14" i="2"/>
  <c r="C26" i="2"/>
  <c r="D40" i="2"/>
  <c r="D35" i="2"/>
  <c r="D13" i="2"/>
  <c r="D29" i="2"/>
  <c r="D10" i="2"/>
  <c r="D9" i="2"/>
  <c r="D36" i="2"/>
  <c r="D37" i="2"/>
  <c r="D34" i="2"/>
  <c r="D27" i="2"/>
  <c r="D21" i="2"/>
  <c r="D11" i="2"/>
  <c r="D39" i="2"/>
  <c r="D25" i="2"/>
  <c r="D22" i="2"/>
  <c r="D7" i="2"/>
  <c r="D6" i="2"/>
  <c r="D33" i="2"/>
  <c r="D23" i="2"/>
  <c r="D31" i="2"/>
  <c r="D28" i="2"/>
  <c r="D16" i="2"/>
  <c r="D32" i="2"/>
  <c r="D41" i="2"/>
  <c r="D18" i="2"/>
  <c r="D20" i="2"/>
  <c r="D8" i="2"/>
  <c r="D15" i="2"/>
  <c r="D19" i="2"/>
  <c r="D17" i="2"/>
  <c r="D24" i="2"/>
  <c r="D14" i="2"/>
  <c r="D26" i="2"/>
  <c r="E18" i="2"/>
  <c r="E20" i="2"/>
  <c r="E8" i="2"/>
  <c r="E15" i="2"/>
  <c r="E19" i="2"/>
  <c r="E17" i="2"/>
  <c r="E24" i="2"/>
  <c r="E14" i="2"/>
  <c r="E26" i="2"/>
  <c r="E28" i="2"/>
  <c r="E16" i="2"/>
  <c r="E32" i="2"/>
  <c r="E41" i="2"/>
  <c r="E25" i="2"/>
  <c r="E22" i="2"/>
  <c r="E7" i="2"/>
  <c r="E6" i="2"/>
  <c r="E33" i="2"/>
  <c r="E23" i="2"/>
  <c r="E31" i="2"/>
  <c r="K13" i="1" l="1"/>
  <c r="K12" i="1"/>
  <c r="K11" i="1"/>
  <c r="K10" i="1"/>
  <c r="K9" i="1"/>
  <c r="K8" i="1"/>
  <c r="K7" i="1"/>
  <c r="I13" i="1"/>
  <c r="I12" i="1"/>
  <c r="I11" i="1"/>
  <c r="I10" i="1"/>
  <c r="I9" i="1"/>
  <c r="I8" i="1"/>
  <c r="I7" i="1"/>
  <c r="G8" i="1"/>
  <c r="G9" i="1"/>
  <c r="G10" i="1"/>
  <c r="G11" i="1"/>
  <c r="G12" i="1"/>
  <c r="G13" i="1"/>
  <c r="G7" i="1"/>
  <c r="E8" i="1"/>
  <c r="E9" i="1"/>
  <c r="E10" i="1"/>
  <c r="E11" i="1"/>
  <c r="E12" i="1"/>
  <c r="E13" i="1"/>
  <c r="E7" i="1"/>
  <c r="E39" i="2"/>
  <c r="E11" i="2"/>
  <c r="E21" i="2"/>
  <c r="E27" i="2"/>
  <c r="E34" i="2"/>
  <c r="E9" i="2"/>
  <c r="E10" i="2"/>
  <c r="E29" i="2"/>
  <c r="E13" i="2"/>
  <c r="E38" i="2"/>
  <c r="E30" i="2"/>
  <c r="E12" i="2"/>
  <c r="D38" i="2"/>
  <c r="C10" i="2"/>
  <c r="C13" i="2"/>
  <c r="Y26" i="2"/>
  <c r="U26" i="2"/>
  <c r="Q26" i="2"/>
  <c r="M26" i="2"/>
  <c r="H26" i="2"/>
  <c r="G26" i="2"/>
  <c r="F26" i="2"/>
  <c r="D30" i="2"/>
  <c r="D12" i="2"/>
  <c r="C30" i="2"/>
  <c r="C12" i="2"/>
  <c r="Y14" i="2"/>
  <c r="U14" i="2"/>
  <c r="Q14" i="2"/>
  <c r="M14" i="2"/>
  <c r="H14" i="2"/>
  <c r="G14" i="2"/>
  <c r="F14" i="2"/>
  <c r="Y24" i="2"/>
  <c r="U24" i="2"/>
  <c r="Q24" i="2"/>
  <c r="M24" i="2"/>
  <c r="H24" i="2"/>
  <c r="G24" i="2"/>
  <c r="F24" i="2"/>
  <c r="Y17" i="2"/>
  <c r="U17" i="2"/>
  <c r="Q17" i="2"/>
  <c r="M17" i="2"/>
  <c r="H17" i="2"/>
  <c r="G17" i="2"/>
  <c r="F17" i="2"/>
  <c r="Y19" i="2"/>
  <c r="U19" i="2"/>
  <c r="Q19" i="2"/>
  <c r="M19" i="2"/>
  <c r="H19" i="2"/>
  <c r="G19" i="2"/>
  <c r="F19" i="2"/>
  <c r="Y15" i="2"/>
  <c r="U15" i="2"/>
  <c r="Q15" i="2"/>
  <c r="M15" i="2"/>
  <c r="H15" i="2"/>
  <c r="G15" i="2"/>
  <c r="F15" i="2"/>
  <c r="Y8" i="2"/>
  <c r="U8" i="2"/>
  <c r="Q8" i="2"/>
  <c r="M8" i="2"/>
  <c r="H8" i="2"/>
  <c r="G8" i="2"/>
  <c r="F8" i="2"/>
  <c r="Y20" i="2"/>
  <c r="U20" i="2"/>
  <c r="Q20" i="2"/>
  <c r="M20" i="2"/>
  <c r="H20" i="2"/>
  <c r="G20" i="2"/>
  <c r="F20" i="2"/>
  <c r="Y18" i="2"/>
  <c r="U18" i="2"/>
  <c r="Q18" i="2"/>
  <c r="M18" i="2"/>
  <c r="H18" i="2"/>
  <c r="G18" i="2"/>
  <c r="F18" i="2"/>
  <c r="Y41" i="2"/>
  <c r="U41" i="2"/>
  <c r="Q41" i="2"/>
  <c r="M41" i="2"/>
  <c r="H41" i="2"/>
  <c r="G41" i="2"/>
  <c r="F41" i="2"/>
  <c r="Y32" i="2"/>
  <c r="U32" i="2"/>
  <c r="Q32" i="2"/>
  <c r="M32" i="2"/>
  <c r="H32" i="2"/>
  <c r="G32" i="2"/>
  <c r="F32" i="2"/>
  <c r="Y16" i="2"/>
  <c r="U16" i="2"/>
  <c r="Q16" i="2"/>
  <c r="M16" i="2"/>
  <c r="H16" i="2"/>
  <c r="G16" i="2"/>
  <c r="F16" i="2"/>
  <c r="Y28" i="2"/>
  <c r="U28" i="2"/>
  <c r="Q28" i="2"/>
  <c r="M28" i="2"/>
  <c r="H28" i="2"/>
  <c r="G28" i="2"/>
  <c r="F28" i="2"/>
  <c r="Y31" i="2"/>
  <c r="U31" i="2"/>
  <c r="Q31" i="2"/>
  <c r="M31" i="2"/>
  <c r="H31" i="2"/>
  <c r="G31" i="2"/>
  <c r="F31" i="2"/>
  <c r="Y23" i="2"/>
  <c r="U23" i="2"/>
  <c r="Q23" i="2"/>
  <c r="M23" i="2"/>
  <c r="H23" i="2"/>
  <c r="G23" i="2"/>
  <c r="F23" i="2"/>
  <c r="Y33" i="2"/>
  <c r="U33" i="2"/>
  <c r="Q33" i="2"/>
  <c r="M33" i="2"/>
  <c r="H33" i="2"/>
  <c r="G33" i="2"/>
  <c r="F33" i="2"/>
  <c r="Y6" i="2"/>
  <c r="U6" i="2"/>
  <c r="Q6" i="2"/>
  <c r="M6" i="2"/>
  <c r="H6" i="2"/>
  <c r="G6" i="2"/>
  <c r="F6" i="2"/>
  <c r="Y7" i="2"/>
  <c r="U7" i="2"/>
  <c r="Q7" i="2"/>
  <c r="M7" i="2"/>
  <c r="H7" i="2"/>
  <c r="G7" i="2"/>
  <c r="F7" i="2"/>
  <c r="Y22" i="2"/>
  <c r="U22" i="2"/>
  <c r="Q22" i="2"/>
  <c r="M22" i="2"/>
  <c r="H22" i="2"/>
  <c r="G22" i="2"/>
  <c r="F22" i="2"/>
  <c r="Y25" i="2"/>
  <c r="U25" i="2"/>
  <c r="Q25" i="2"/>
  <c r="M25" i="2"/>
  <c r="H25" i="2"/>
  <c r="G25" i="2"/>
  <c r="F25" i="2"/>
  <c r="Y39" i="2"/>
  <c r="U39" i="2"/>
  <c r="Q39" i="2"/>
  <c r="M39" i="2"/>
  <c r="H39" i="2"/>
  <c r="G39" i="2"/>
  <c r="F39" i="2"/>
  <c r="Y11" i="2"/>
  <c r="U11" i="2"/>
  <c r="Q11" i="2"/>
  <c r="M11" i="2"/>
  <c r="H11" i="2"/>
  <c r="G11" i="2"/>
  <c r="F11" i="2"/>
  <c r="Y21" i="2"/>
  <c r="U21" i="2"/>
  <c r="Q21" i="2"/>
  <c r="M21" i="2"/>
  <c r="H21" i="2"/>
  <c r="G21" i="2"/>
  <c r="F21" i="2"/>
  <c r="Y27" i="2"/>
  <c r="U27" i="2"/>
  <c r="Q27" i="2"/>
  <c r="M27" i="2"/>
  <c r="H27" i="2"/>
  <c r="G27" i="2"/>
  <c r="F27" i="2"/>
  <c r="Y34" i="2"/>
  <c r="U34" i="2"/>
  <c r="Q34" i="2"/>
  <c r="M34" i="2"/>
  <c r="H34" i="2"/>
  <c r="G34" i="2"/>
  <c r="F34" i="2"/>
  <c r="Y37" i="2"/>
  <c r="U37" i="2"/>
  <c r="Q37" i="2"/>
  <c r="M37" i="2"/>
  <c r="H37" i="2"/>
  <c r="G37" i="2"/>
  <c r="F37" i="2"/>
  <c r="Y36" i="2"/>
  <c r="U36" i="2"/>
  <c r="Q36" i="2"/>
  <c r="M36" i="2"/>
  <c r="H36" i="2"/>
  <c r="G36" i="2"/>
  <c r="F36" i="2"/>
  <c r="Y9" i="2"/>
  <c r="U9" i="2"/>
  <c r="Q9" i="2"/>
  <c r="M9" i="2"/>
  <c r="H9" i="2"/>
  <c r="G9" i="2"/>
  <c r="F9" i="2"/>
  <c r="Y10" i="2"/>
  <c r="U10" i="2"/>
  <c r="Q10" i="2"/>
  <c r="M10" i="2"/>
  <c r="H10" i="2"/>
  <c r="G10" i="2"/>
  <c r="F10" i="2"/>
  <c r="Y29" i="2"/>
  <c r="U29" i="2"/>
  <c r="Q29" i="2"/>
  <c r="M29" i="2"/>
  <c r="H29" i="2"/>
  <c r="G29" i="2"/>
  <c r="F29" i="2"/>
  <c r="Y13" i="2"/>
  <c r="U13" i="2"/>
  <c r="Q13" i="2"/>
  <c r="M13" i="2"/>
  <c r="H13" i="2"/>
  <c r="G13" i="2"/>
  <c r="F13" i="2"/>
  <c r="Y35" i="2"/>
  <c r="U35" i="2"/>
  <c r="Q35" i="2"/>
  <c r="M35" i="2"/>
  <c r="H35" i="2"/>
  <c r="G35" i="2"/>
  <c r="F35" i="2"/>
  <c r="Y40" i="2"/>
  <c r="U40" i="2"/>
  <c r="Q40" i="2"/>
  <c r="M40" i="2"/>
  <c r="H40" i="2"/>
  <c r="G40" i="2"/>
  <c r="F40" i="2"/>
  <c r="Y38" i="2"/>
  <c r="U38" i="2"/>
  <c r="Q38" i="2"/>
  <c r="M38" i="2"/>
  <c r="H38" i="2"/>
  <c r="G38" i="2"/>
  <c r="F38" i="2"/>
  <c r="Y30" i="2"/>
  <c r="U30" i="2"/>
  <c r="Q30" i="2"/>
  <c r="M30" i="2"/>
  <c r="H30" i="2"/>
  <c r="G30" i="2"/>
  <c r="F30" i="2"/>
  <c r="Y12" i="2"/>
  <c r="U12" i="2"/>
  <c r="Q12" i="2"/>
  <c r="M12" i="2"/>
  <c r="H12" i="2"/>
  <c r="G12" i="2"/>
  <c r="F12" i="2"/>
  <c r="I26" i="2" l="1"/>
  <c r="I7" i="2"/>
  <c r="I33" i="2"/>
  <c r="I12" i="2"/>
  <c r="I35" i="2"/>
  <c r="I19" i="2"/>
  <c r="I24" i="2"/>
  <c r="I9" i="2"/>
  <c r="I34" i="2"/>
  <c r="I30" i="2"/>
  <c r="I13" i="2"/>
  <c r="I32" i="2"/>
  <c r="I25" i="2"/>
  <c r="I16" i="2"/>
  <c r="I28" i="2"/>
  <c r="I17" i="2"/>
  <c r="I39" i="2"/>
  <c r="I23" i="2"/>
  <c r="I14" i="2"/>
  <c r="I29" i="2"/>
  <c r="I6" i="2"/>
  <c r="I22" i="2"/>
  <c r="I21" i="2"/>
  <c r="I37" i="2"/>
  <c r="I36" i="2"/>
  <c r="I40" i="2"/>
  <c r="I15" i="2"/>
  <c r="I18" i="2"/>
  <c r="I41" i="2"/>
  <c r="I38" i="2"/>
  <c r="I10" i="2"/>
  <c r="I20" i="2"/>
  <c r="I27" i="2"/>
  <c r="I31" i="2"/>
  <c r="I8" i="2"/>
  <c r="I11" i="2"/>
</calcChain>
</file>

<file path=xl/sharedStrings.xml><?xml version="1.0" encoding="utf-8"?>
<sst xmlns="http://schemas.openxmlformats.org/spreadsheetml/2006/main" count="316" uniqueCount="107">
  <si>
    <t>Pořadí</t>
  </si>
  <si>
    <t>čas</t>
  </si>
  <si>
    <t xml:space="preserve">Dráha č.2 </t>
  </si>
  <si>
    <t xml:space="preserve">  Dráha č.1 </t>
  </si>
  <si>
    <t xml:space="preserve">Dráha č.3 </t>
  </si>
  <si>
    <t xml:space="preserve">Dráha č.4 </t>
  </si>
  <si>
    <t>Jméno</t>
  </si>
  <si>
    <t>reg.číslo</t>
  </si>
  <si>
    <t>zaplaceno</t>
  </si>
  <si>
    <t>oddíl</t>
  </si>
  <si>
    <t>plné</t>
  </si>
  <si>
    <t>suma</t>
  </si>
  <si>
    <t xml:space="preserve">     1.dráha</t>
  </si>
  <si>
    <t xml:space="preserve">     2.dráha</t>
  </si>
  <si>
    <t xml:space="preserve">    3.dráha</t>
  </si>
  <si>
    <t xml:space="preserve">     4.dráha</t>
  </si>
  <si>
    <t xml:space="preserve">            </t>
  </si>
  <si>
    <t>náhozu</t>
  </si>
  <si>
    <t>dor</t>
  </si>
  <si>
    <t>chyby</t>
  </si>
  <si>
    <t xml:space="preserve">Celkem </t>
  </si>
  <si>
    <t xml:space="preserve">                                                                                                      </t>
  </si>
  <si>
    <t>Den</t>
  </si>
  <si>
    <t>Sobota</t>
  </si>
  <si>
    <t xml:space="preserve">Kvalifikace Mistrovství Jm kraje - sever - muži - 8.-9.1.2022 - orlovna Ivančice </t>
  </si>
  <si>
    <t xml:space="preserve">KK Slovan Rosice </t>
  </si>
  <si>
    <t xml:space="preserve">KK MS Brno </t>
  </si>
  <si>
    <t>Štěpán Večerka</t>
  </si>
  <si>
    <t xml:space="preserve">SK Brno Žabovřesky </t>
  </si>
  <si>
    <t xml:space="preserve">KK Orel Telnice </t>
  </si>
  <si>
    <t xml:space="preserve">KK Blansko </t>
  </si>
  <si>
    <t xml:space="preserve">KS Devítka Brno </t>
  </si>
  <si>
    <t xml:space="preserve">KK Réna Ivančice  </t>
  </si>
  <si>
    <t xml:space="preserve">SKK Veverky Brno </t>
  </si>
  <si>
    <t xml:space="preserve">KK Orel Ivančice </t>
  </si>
  <si>
    <t>František Zemek</t>
  </si>
  <si>
    <t xml:space="preserve">TJ Sokol Brno IV </t>
  </si>
  <si>
    <t>Rudolf Zouhar</t>
  </si>
  <si>
    <t xml:space="preserve">TJ Sokol Husovice </t>
  </si>
  <si>
    <t>KK Slovan Rosice 3</t>
  </si>
  <si>
    <t>KK Slovan Rosice 2</t>
  </si>
  <si>
    <t>KK Slovan Rosice 1</t>
  </si>
  <si>
    <t>Jaroslav Smrž</t>
  </si>
  <si>
    <t>Jiří Axman</t>
  </si>
  <si>
    <t>Pavel Zajíc</t>
  </si>
  <si>
    <t>František Kellner</t>
  </si>
  <si>
    <t>Jan Bernatík</t>
  </si>
  <si>
    <t>Miroslav Oujezdský</t>
  </si>
  <si>
    <t>Štěpán Kalas</t>
  </si>
  <si>
    <t>Zdeněk Žižlavský</t>
  </si>
  <si>
    <t>Jiří Jungmann</t>
  </si>
  <si>
    <t>Milan Sklenák</t>
  </si>
  <si>
    <t>KK MS Brno 1</t>
  </si>
  <si>
    <t>KK MS Brno 2</t>
  </si>
  <si>
    <t>KK MS Brno 3</t>
  </si>
  <si>
    <t>KK MS Brno 4</t>
  </si>
  <si>
    <t>KK MS Brno 5</t>
  </si>
  <si>
    <t>KK MS Brno 6</t>
  </si>
  <si>
    <t>KK MS Brno 7</t>
  </si>
  <si>
    <t>KK MS Brno 8</t>
  </si>
  <si>
    <t>Vladimír Vondráček</t>
  </si>
  <si>
    <t>Zdeněk Kouřil</t>
  </si>
  <si>
    <t>Eduard Ostřížek</t>
  </si>
  <si>
    <t>SK Brno Žabovřesky 1</t>
  </si>
  <si>
    <t>SK Brno Žabovřesky 2</t>
  </si>
  <si>
    <t>SK Brno Žabovřesky 3</t>
  </si>
  <si>
    <t>Jiří Dvořák</t>
  </si>
  <si>
    <t>Pavel Dvořák</t>
  </si>
  <si>
    <t>Josef Hájek</t>
  </si>
  <si>
    <t>Robert Zajíček</t>
  </si>
  <si>
    <t>Milan Doušek</t>
  </si>
  <si>
    <t>KK Orel Telnice 1</t>
  </si>
  <si>
    <t>KK Orel Telnice 2</t>
  </si>
  <si>
    <t>KK Orel Telnice 3</t>
  </si>
  <si>
    <t>KK Orel Telnice 5</t>
  </si>
  <si>
    <t>KK Orel Telnice 4</t>
  </si>
  <si>
    <t>Josef Kotlán</t>
  </si>
  <si>
    <t>Ladislav Musil</t>
  </si>
  <si>
    <t>Jan Šmerda</t>
  </si>
  <si>
    <t>Karel Kolařík</t>
  </si>
  <si>
    <t>Ladislav Novotný</t>
  </si>
  <si>
    <t>KK Blansko 1</t>
  </si>
  <si>
    <t>KK Blansko 2</t>
  </si>
  <si>
    <t>KK Blansko 3</t>
  </si>
  <si>
    <t>KK Blansko 4</t>
  </si>
  <si>
    <t>KK Blansko 5</t>
  </si>
  <si>
    <t>Stanislav Barva</t>
  </si>
  <si>
    <t>Petr Juránek</t>
  </si>
  <si>
    <t>Jaroslav Sedlář</t>
  </si>
  <si>
    <t>Eduard Kremláček</t>
  </si>
  <si>
    <t xml:space="preserve">Petr Večeřa </t>
  </si>
  <si>
    <t>KS Devítka Brno 1</t>
  </si>
  <si>
    <t>KS Devítka Brno 2</t>
  </si>
  <si>
    <t>KS Devítka Brno 3</t>
  </si>
  <si>
    <t>Jaromír Klika</t>
  </si>
  <si>
    <t>Radoslav Rozsíval</t>
  </si>
  <si>
    <t>Robert Pacal</t>
  </si>
  <si>
    <t>KK Orel Ivančice 1</t>
  </si>
  <si>
    <t>KK Orel Ivančice 2</t>
  </si>
  <si>
    <t>TJ Sokol Brno IV 1</t>
  </si>
  <si>
    <t>TJ Sokol Brno IV 2</t>
  </si>
  <si>
    <t>KK Brno Židenice</t>
  </si>
  <si>
    <t>Petr Vaňura</t>
  </si>
  <si>
    <t>KK Réna Ivančice  2</t>
  </si>
  <si>
    <t>KK Réna Ivančice  1</t>
  </si>
  <si>
    <t>Luděk Kolář</t>
  </si>
  <si>
    <t xml:space="preserve">Kvalifikace Mistrovství Jm kraje - sever - senioři - 6.1.2024 - orlovna Ivančice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</si>
</sst>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16"/>
      <color indexed="36"/>
      <name val="Arial CE"/>
      <charset val="238"/>
    </font>
    <font>
      <b/>
      <sz val="20"/>
      <name val="Times New Roman"/>
      <family val="1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0" fillId="0" borderId="0" xfId="0" applyFont="1" applyAlignment="1">
      <alignment vertical="center" wrapText="1"/>
    </xf>
    <xf numFmtId="20" fontId="9" fillId="0" borderId="0" xfId="0" applyNumberFormat="1" applyFont="1" applyAlignment="1">
      <alignment horizontal="center" vertical="center" wrapText="1"/>
    </xf>
    <xf numFmtId="20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5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0" fillId="0" borderId="3" xfId="0" applyBorder="1"/>
    <xf numFmtId="0" fontId="5" fillId="0" borderId="0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5" fillId="0" borderId="6" xfId="0" applyFont="1" applyBorder="1"/>
    <xf numFmtId="1" fontId="0" fillId="2" borderId="8" xfId="0" applyNumberForma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0" xfId="0" applyFont="1"/>
    <xf numFmtId="20" fontId="6" fillId="0" borderId="11" xfId="0" applyNumberFormat="1" applyFont="1" applyBorder="1" applyAlignment="1">
      <alignment horizontal="center"/>
    </xf>
    <xf numFmtId="0" fontId="2" fillId="0" borderId="0" xfId="0" applyFont="1"/>
    <xf numFmtId="1" fontId="0" fillId="4" borderId="13" xfId="0" applyNumberForma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2" xfId="0" applyFont="1" applyBorder="1"/>
    <xf numFmtId="0" fontId="8" fillId="0" borderId="9" xfId="0" applyFont="1" applyBorder="1"/>
    <xf numFmtId="20" fontId="11" fillId="0" borderId="9" xfId="0" applyNumberFormat="1" applyFont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0" fontId="8" fillId="0" borderId="13" xfId="0" applyFont="1" applyBorder="1"/>
    <xf numFmtId="20" fontId="11" fillId="0" borderId="13" xfId="0" applyNumberFormat="1" applyFont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9" xfId="0" applyBorder="1"/>
    <xf numFmtId="49" fontId="0" fillId="0" borderId="9" xfId="0" applyNumberFormat="1" applyBorder="1" applyAlignment="1">
      <alignment horizontal="center"/>
    </xf>
    <xf numFmtId="1" fontId="12" fillId="4" borderId="13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 applyBorder="1"/>
    <xf numFmtId="0" fontId="13" fillId="0" borderId="3" xfId="0" applyFont="1" applyBorder="1"/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1" fontId="0" fillId="4" borderId="8" xfId="0" applyNumberForma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0" fontId="0" fillId="0" borderId="15" xfId="0" applyFill="1" applyBorder="1"/>
    <xf numFmtId="0" fontId="10" fillId="0" borderId="0" xfId="0" applyFont="1" applyBorder="1" applyAlignment="1">
      <alignment vertical="center" wrapText="1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18" xfId="0" applyNumberFormat="1" applyFon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0" fillId="2" borderId="6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61"/>
  <sheetViews>
    <sheetView tabSelected="1" zoomScale="150" zoomScaleNormal="150" workbookViewId="0">
      <pane ySplit="5" topLeftCell="A6" activePane="bottomLeft" state="frozen"/>
      <selection pane="bottomLeft"/>
    </sheetView>
  </sheetViews>
  <sheetFormatPr defaultRowHeight="15" x14ac:dyDescent="0.25"/>
  <cols>
    <col min="2" max="2" width="37.140625" customWidth="1"/>
    <col min="3" max="3" width="8.7109375" customWidth="1"/>
    <col min="4" max="4" width="26.42578125" customWidth="1"/>
    <col min="5" max="5" width="7.42578125" customWidth="1"/>
    <col min="6" max="6" width="6" customWidth="1"/>
    <col min="7" max="7" width="6.5703125" customWidth="1"/>
    <col min="8" max="8" width="7.140625" customWidth="1"/>
  </cols>
  <sheetData>
    <row r="2" spans="1:21" ht="20.25" x14ac:dyDescent="0.3">
      <c r="A2" s="44" t="s">
        <v>106</v>
      </c>
      <c r="B2" s="44"/>
    </row>
    <row r="4" spans="1:21" x14ac:dyDescent="0.25">
      <c r="A4" s="13"/>
      <c r="B4" s="13" t="s">
        <v>6</v>
      </c>
      <c r="C4" s="14" t="s">
        <v>7</v>
      </c>
      <c r="D4" s="15" t="s">
        <v>9</v>
      </c>
      <c r="E4" s="62" t="s">
        <v>20</v>
      </c>
      <c r="F4" s="63"/>
      <c r="G4" s="63"/>
      <c r="H4" s="64"/>
    </row>
    <row r="5" spans="1:21" ht="15.75" thickBot="1" x14ac:dyDescent="0.3">
      <c r="A5" s="22" t="s">
        <v>0</v>
      </c>
      <c r="B5" s="23"/>
      <c r="C5" s="8"/>
      <c r="D5" s="24"/>
      <c r="E5" s="65" t="s">
        <v>10</v>
      </c>
      <c r="F5" s="66" t="s">
        <v>18</v>
      </c>
      <c r="G5" s="67" t="s">
        <v>19</v>
      </c>
      <c r="H5" s="66" t="s">
        <v>11</v>
      </c>
    </row>
    <row r="6" spans="1:21" ht="15.75" thickBot="1" x14ac:dyDescent="0.3">
      <c r="A6" s="75">
        <v>1</v>
      </c>
      <c r="B6" s="68" t="s">
        <v>80</v>
      </c>
      <c r="C6" s="68">
        <v>0</v>
      </c>
      <c r="D6" s="69" t="s">
        <v>30</v>
      </c>
      <c r="E6" s="31">
        <v>365</v>
      </c>
      <c r="F6" s="31">
        <v>211</v>
      </c>
      <c r="G6" s="31">
        <v>2</v>
      </c>
      <c r="H6" s="35">
        <v>576</v>
      </c>
    </row>
    <row r="7" spans="1:21" ht="15.75" thickBot="1" x14ac:dyDescent="0.3">
      <c r="A7" s="75">
        <v>2</v>
      </c>
      <c r="B7" s="45" t="s">
        <v>66</v>
      </c>
      <c r="C7" s="45">
        <v>0</v>
      </c>
      <c r="D7" s="33" t="s">
        <v>29</v>
      </c>
      <c r="E7" s="39">
        <v>361</v>
      </c>
      <c r="F7" s="39">
        <v>190</v>
      </c>
      <c r="G7" s="39">
        <v>4</v>
      </c>
      <c r="H7" s="35">
        <v>551</v>
      </c>
    </row>
    <row r="8" spans="1:21" ht="15.75" thickBot="1" x14ac:dyDescent="0.3">
      <c r="A8" s="75">
        <v>3</v>
      </c>
      <c r="B8" s="61" t="s">
        <v>90</v>
      </c>
      <c r="C8" s="61">
        <v>0</v>
      </c>
      <c r="D8" s="38" t="s">
        <v>33</v>
      </c>
      <c r="E8" s="39">
        <v>361</v>
      </c>
      <c r="F8" s="39">
        <v>157</v>
      </c>
      <c r="G8" s="39">
        <v>7</v>
      </c>
      <c r="H8" s="35">
        <v>518</v>
      </c>
    </row>
    <row r="9" spans="1:21" ht="15.75" thickBot="1" x14ac:dyDescent="0.3">
      <c r="A9" s="75">
        <v>4</v>
      </c>
      <c r="B9" s="45" t="s">
        <v>27</v>
      </c>
      <c r="C9" s="45">
        <v>0</v>
      </c>
      <c r="D9" s="38" t="s">
        <v>26</v>
      </c>
      <c r="E9" s="39">
        <v>349</v>
      </c>
      <c r="F9" s="39">
        <v>165</v>
      </c>
      <c r="G9" s="39">
        <v>9</v>
      </c>
      <c r="H9" s="35">
        <v>514</v>
      </c>
    </row>
    <row r="10" spans="1:21" ht="15.75" thickBot="1" x14ac:dyDescent="0.3">
      <c r="A10" s="75">
        <v>5</v>
      </c>
      <c r="B10" s="45" t="s">
        <v>46</v>
      </c>
      <c r="C10" s="45">
        <v>0</v>
      </c>
      <c r="D10" s="38" t="s">
        <v>26</v>
      </c>
      <c r="E10" s="39">
        <v>334</v>
      </c>
      <c r="F10" s="39">
        <v>179</v>
      </c>
      <c r="G10" s="39">
        <v>8</v>
      </c>
      <c r="H10" s="35">
        <v>513</v>
      </c>
    </row>
    <row r="11" spans="1:21" ht="15.75" thickBot="1" x14ac:dyDescent="0.3">
      <c r="A11" s="75">
        <v>6</v>
      </c>
      <c r="B11" s="45" t="s">
        <v>69</v>
      </c>
      <c r="C11" s="45">
        <v>0</v>
      </c>
      <c r="D11" s="38" t="s">
        <v>29</v>
      </c>
      <c r="E11" s="39">
        <v>378</v>
      </c>
      <c r="F11" s="39">
        <v>135</v>
      </c>
      <c r="G11" s="39">
        <v>13</v>
      </c>
      <c r="H11" s="35">
        <v>513</v>
      </c>
    </row>
    <row r="12" spans="1:21" ht="15.75" thickBot="1" x14ac:dyDescent="0.3">
      <c r="A12" s="75">
        <v>7</v>
      </c>
      <c r="B12" s="61" t="s">
        <v>43</v>
      </c>
      <c r="C12" s="61">
        <v>0</v>
      </c>
      <c r="D12" s="33" t="s">
        <v>25</v>
      </c>
      <c r="E12" s="39">
        <v>371</v>
      </c>
      <c r="F12" s="39">
        <v>141</v>
      </c>
      <c r="G12" s="39">
        <v>15</v>
      </c>
      <c r="H12" s="35">
        <v>512</v>
      </c>
    </row>
    <row r="13" spans="1:21" ht="15.75" thickBot="1" x14ac:dyDescent="0.3">
      <c r="A13" s="75">
        <v>8</v>
      </c>
      <c r="B13" s="45" t="s">
        <v>47</v>
      </c>
      <c r="C13" s="45">
        <v>0</v>
      </c>
      <c r="D13" s="38" t="s">
        <v>26</v>
      </c>
      <c r="E13" s="39">
        <v>348</v>
      </c>
      <c r="F13" s="39">
        <v>163</v>
      </c>
      <c r="G13" s="39">
        <v>7</v>
      </c>
      <c r="H13" s="35">
        <v>511</v>
      </c>
    </row>
    <row r="14" spans="1:21" ht="15.75" thickBot="1" x14ac:dyDescent="0.3">
      <c r="A14" s="75">
        <v>9</v>
      </c>
      <c r="B14" s="61" t="s">
        <v>96</v>
      </c>
      <c r="C14" s="61">
        <v>0</v>
      </c>
      <c r="D14" s="41" t="s">
        <v>38</v>
      </c>
      <c r="E14" s="39">
        <v>320</v>
      </c>
      <c r="F14" s="39">
        <v>189</v>
      </c>
      <c r="G14" s="39">
        <v>9</v>
      </c>
      <c r="H14" s="35">
        <v>509</v>
      </c>
    </row>
    <row r="15" spans="1:21" ht="15.75" thickBot="1" x14ac:dyDescent="0.3">
      <c r="A15" s="75">
        <v>10</v>
      </c>
      <c r="B15" s="45" t="s">
        <v>94</v>
      </c>
      <c r="C15" s="45">
        <v>0</v>
      </c>
      <c r="D15" s="38" t="s">
        <v>34</v>
      </c>
      <c r="E15" s="39">
        <v>350</v>
      </c>
      <c r="F15" s="39">
        <v>159</v>
      </c>
      <c r="G15" s="39">
        <v>8</v>
      </c>
      <c r="H15" s="35">
        <v>509</v>
      </c>
    </row>
    <row r="16" spans="1:21" ht="15.75" thickBot="1" x14ac:dyDescent="0.3">
      <c r="A16" s="75">
        <v>11</v>
      </c>
      <c r="B16" s="45" t="s">
        <v>88</v>
      </c>
      <c r="C16" s="45">
        <v>0</v>
      </c>
      <c r="D16" s="38" t="s">
        <v>31</v>
      </c>
      <c r="E16" s="39">
        <v>358</v>
      </c>
      <c r="F16" s="39">
        <v>148</v>
      </c>
      <c r="G16" s="39">
        <v>10</v>
      </c>
      <c r="H16" s="35">
        <v>506</v>
      </c>
      <c r="U16" t="s">
        <v>21</v>
      </c>
    </row>
    <row r="17" spans="1:8" ht="15.75" thickBot="1" x14ac:dyDescent="0.3">
      <c r="A17" s="75">
        <v>12</v>
      </c>
      <c r="B17" s="61" t="s">
        <v>95</v>
      </c>
      <c r="C17" s="61">
        <v>0</v>
      </c>
      <c r="D17" s="38" t="s">
        <v>36</v>
      </c>
      <c r="E17" s="39">
        <v>351</v>
      </c>
      <c r="F17" s="39">
        <v>154</v>
      </c>
      <c r="G17" s="39">
        <v>5</v>
      </c>
      <c r="H17" s="35">
        <v>505</v>
      </c>
    </row>
    <row r="18" spans="1:8" ht="15.75" thickBot="1" x14ac:dyDescent="0.3">
      <c r="A18" s="75">
        <v>13</v>
      </c>
      <c r="B18" s="45" t="s">
        <v>89</v>
      </c>
      <c r="C18" s="45">
        <v>0</v>
      </c>
      <c r="D18" s="38" t="s">
        <v>32</v>
      </c>
      <c r="E18" s="39">
        <v>367</v>
      </c>
      <c r="F18" s="39">
        <v>138</v>
      </c>
      <c r="G18" s="39">
        <v>11</v>
      </c>
      <c r="H18" s="35">
        <v>505</v>
      </c>
    </row>
    <row r="19" spans="1:8" ht="15.75" thickBot="1" x14ac:dyDescent="0.3">
      <c r="A19" s="75">
        <v>14</v>
      </c>
      <c r="B19" s="61" t="s">
        <v>35</v>
      </c>
      <c r="C19" s="61">
        <v>0</v>
      </c>
      <c r="D19" s="38" t="s">
        <v>34</v>
      </c>
      <c r="E19" s="39">
        <v>343</v>
      </c>
      <c r="F19" s="39">
        <v>159</v>
      </c>
      <c r="G19" s="39">
        <v>11</v>
      </c>
      <c r="H19" s="35">
        <v>502</v>
      </c>
    </row>
    <row r="20" spans="1:8" ht="15.75" thickBot="1" x14ac:dyDescent="0.3">
      <c r="A20" s="75">
        <v>15</v>
      </c>
      <c r="B20" s="70" t="s">
        <v>105</v>
      </c>
      <c r="C20" s="70">
        <v>0</v>
      </c>
      <c r="D20" s="33" t="s">
        <v>32</v>
      </c>
      <c r="E20" s="34">
        <v>354</v>
      </c>
      <c r="F20" s="34">
        <v>148</v>
      </c>
      <c r="G20" s="34">
        <v>10</v>
      </c>
      <c r="H20" s="35">
        <v>502</v>
      </c>
    </row>
    <row r="21" spans="1:8" ht="15.75" thickBot="1" x14ac:dyDescent="0.3">
      <c r="A21" s="75">
        <v>16</v>
      </c>
      <c r="B21" s="45" t="s">
        <v>60</v>
      </c>
      <c r="C21" s="45">
        <v>0</v>
      </c>
      <c r="D21" s="38" t="s">
        <v>28</v>
      </c>
      <c r="E21" s="39">
        <v>361</v>
      </c>
      <c r="F21" s="39">
        <v>141</v>
      </c>
      <c r="G21" s="39">
        <v>7</v>
      </c>
      <c r="H21" s="47">
        <v>502</v>
      </c>
    </row>
    <row r="22" spans="1:8" ht="15.75" thickBot="1" x14ac:dyDescent="0.3">
      <c r="A22" s="75">
        <v>17</v>
      </c>
      <c r="B22" s="45" t="s">
        <v>67</v>
      </c>
      <c r="C22" s="45">
        <v>0</v>
      </c>
      <c r="D22" s="38" t="s">
        <v>29</v>
      </c>
      <c r="E22" s="39">
        <v>359</v>
      </c>
      <c r="F22" s="39">
        <v>139</v>
      </c>
      <c r="G22" s="39">
        <v>9</v>
      </c>
      <c r="H22" s="35">
        <v>498</v>
      </c>
    </row>
    <row r="23" spans="1:8" x14ac:dyDescent="0.25">
      <c r="A23" s="76">
        <v>18</v>
      </c>
      <c r="B23" s="77" t="s">
        <v>76</v>
      </c>
      <c r="C23" s="77">
        <v>0</v>
      </c>
      <c r="D23" s="78" t="s">
        <v>30</v>
      </c>
      <c r="E23" s="79">
        <v>351</v>
      </c>
      <c r="F23" s="79">
        <v>144</v>
      </c>
      <c r="G23" s="79">
        <v>11</v>
      </c>
      <c r="H23" s="80">
        <v>495</v>
      </c>
    </row>
    <row r="24" spans="1:8" x14ac:dyDescent="0.25">
      <c r="A24" s="82">
        <v>19</v>
      </c>
      <c r="B24" s="70" t="s">
        <v>37</v>
      </c>
      <c r="C24" s="70">
        <v>0</v>
      </c>
      <c r="D24" s="33" t="s">
        <v>36</v>
      </c>
      <c r="E24" s="34">
        <v>353</v>
      </c>
      <c r="F24" s="34">
        <v>141</v>
      </c>
      <c r="G24" s="34">
        <v>12</v>
      </c>
      <c r="H24" s="34">
        <v>494</v>
      </c>
    </row>
    <row r="25" spans="1:8" ht="15.75" thickBot="1" x14ac:dyDescent="0.3">
      <c r="A25" s="81">
        <v>20</v>
      </c>
      <c r="B25" s="45" t="s">
        <v>68</v>
      </c>
      <c r="C25" s="45">
        <v>0</v>
      </c>
      <c r="D25" s="38" t="s">
        <v>29</v>
      </c>
      <c r="E25" s="39">
        <v>364</v>
      </c>
      <c r="F25" s="39">
        <v>129</v>
      </c>
      <c r="G25" s="39">
        <v>11</v>
      </c>
      <c r="H25" s="47">
        <v>493</v>
      </c>
    </row>
    <row r="26" spans="1:8" ht="15.75" thickBot="1" x14ac:dyDescent="0.3">
      <c r="A26" s="83">
        <v>21</v>
      </c>
      <c r="B26" s="84" t="s">
        <v>102</v>
      </c>
      <c r="C26" s="84">
        <v>0</v>
      </c>
      <c r="D26" s="85" t="s">
        <v>101</v>
      </c>
      <c r="E26" s="86">
        <v>325</v>
      </c>
      <c r="F26" s="86">
        <v>165</v>
      </c>
      <c r="G26" s="86">
        <v>13</v>
      </c>
      <c r="H26" s="48">
        <v>490</v>
      </c>
    </row>
    <row r="27" spans="1:8" ht="15.75" thickBot="1" x14ac:dyDescent="0.3">
      <c r="A27" s="81">
        <v>22</v>
      </c>
      <c r="B27" s="45" t="s">
        <v>61</v>
      </c>
      <c r="C27" s="45">
        <v>0</v>
      </c>
      <c r="D27" s="38" t="s">
        <v>28</v>
      </c>
      <c r="E27" s="39">
        <v>332</v>
      </c>
      <c r="F27" s="39">
        <v>156</v>
      </c>
      <c r="G27" s="39">
        <v>11</v>
      </c>
      <c r="H27" s="47">
        <v>488</v>
      </c>
    </row>
    <row r="28" spans="1:8" ht="15.75" thickBot="1" x14ac:dyDescent="0.3">
      <c r="A28" s="75">
        <v>23</v>
      </c>
      <c r="B28" s="45" t="s">
        <v>78</v>
      </c>
      <c r="C28" s="45">
        <v>0</v>
      </c>
      <c r="D28" s="38" t="s">
        <v>30</v>
      </c>
      <c r="E28" s="39">
        <v>321</v>
      </c>
      <c r="F28" s="39">
        <v>166</v>
      </c>
      <c r="G28" s="39">
        <v>11</v>
      </c>
      <c r="H28" s="35">
        <v>487</v>
      </c>
    </row>
    <row r="29" spans="1:8" ht="15.75" thickBot="1" x14ac:dyDescent="0.3">
      <c r="A29" s="75">
        <v>24</v>
      </c>
      <c r="B29" s="61" t="s">
        <v>45</v>
      </c>
      <c r="C29" s="61">
        <v>0</v>
      </c>
      <c r="D29" s="38" t="s">
        <v>26</v>
      </c>
      <c r="E29" s="39">
        <v>348</v>
      </c>
      <c r="F29" s="39">
        <v>139</v>
      </c>
      <c r="G29" s="39">
        <v>13</v>
      </c>
      <c r="H29" s="35">
        <v>487</v>
      </c>
    </row>
    <row r="30" spans="1:8" ht="15.75" thickBot="1" x14ac:dyDescent="0.3">
      <c r="A30" s="75">
        <v>25</v>
      </c>
      <c r="B30" s="45" t="s">
        <v>42</v>
      </c>
      <c r="C30" s="45">
        <v>0</v>
      </c>
      <c r="D30" s="38" t="s">
        <v>25</v>
      </c>
      <c r="E30" s="39">
        <v>330</v>
      </c>
      <c r="F30" s="39">
        <v>155</v>
      </c>
      <c r="G30" s="39">
        <v>11</v>
      </c>
      <c r="H30" s="35">
        <v>485</v>
      </c>
    </row>
    <row r="31" spans="1:8" ht="15.75" thickBot="1" x14ac:dyDescent="0.3">
      <c r="A31" s="75">
        <v>26</v>
      </c>
      <c r="B31" s="45" t="s">
        <v>79</v>
      </c>
      <c r="C31" s="45">
        <v>0</v>
      </c>
      <c r="D31" s="38" t="s">
        <v>30</v>
      </c>
      <c r="E31" s="39">
        <v>340</v>
      </c>
      <c r="F31" s="39">
        <v>145</v>
      </c>
      <c r="G31" s="39">
        <v>11</v>
      </c>
      <c r="H31" s="35">
        <v>485</v>
      </c>
    </row>
    <row r="32" spans="1:8" ht="15.75" thickBot="1" x14ac:dyDescent="0.3">
      <c r="A32" s="75">
        <v>27</v>
      </c>
      <c r="B32" s="45" t="s">
        <v>87</v>
      </c>
      <c r="C32" s="45">
        <v>0</v>
      </c>
      <c r="D32" s="37" t="s">
        <v>31</v>
      </c>
      <c r="E32" s="39">
        <v>351</v>
      </c>
      <c r="F32" s="39">
        <v>134</v>
      </c>
      <c r="G32" s="39">
        <v>14</v>
      </c>
      <c r="H32" s="35">
        <v>485</v>
      </c>
    </row>
    <row r="33" spans="1:8" ht="15.75" thickBot="1" x14ac:dyDescent="0.3">
      <c r="A33" s="75">
        <v>28</v>
      </c>
      <c r="B33" s="45" t="s">
        <v>77</v>
      </c>
      <c r="C33" s="45">
        <v>0</v>
      </c>
      <c r="D33" s="37" t="s">
        <v>30</v>
      </c>
      <c r="E33" s="39">
        <v>355</v>
      </c>
      <c r="F33" s="39">
        <v>130</v>
      </c>
      <c r="G33" s="39">
        <v>13</v>
      </c>
      <c r="H33" s="35">
        <v>485</v>
      </c>
    </row>
    <row r="34" spans="1:8" ht="15.75" thickBot="1" x14ac:dyDescent="0.3">
      <c r="A34" s="75">
        <v>29</v>
      </c>
      <c r="B34" s="45" t="s">
        <v>62</v>
      </c>
      <c r="C34" s="45">
        <v>0</v>
      </c>
      <c r="D34" s="38" t="s">
        <v>28</v>
      </c>
      <c r="E34" s="39">
        <v>355</v>
      </c>
      <c r="F34" s="39">
        <v>127</v>
      </c>
      <c r="G34" s="39">
        <v>13</v>
      </c>
      <c r="H34" s="35">
        <v>482</v>
      </c>
    </row>
    <row r="35" spans="1:8" ht="15.75" thickBot="1" x14ac:dyDescent="0.3">
      <c r="A35" s="75">
        <v>30</v>
      </c>
      <c r="B35" s="45" t="s">
        <v>49</v>
      </c>
      <c r="C35" s="45">
        <v>0</v>
      </c>
      <c r="D35" s="38" t="s">
        <v>26</v>
      </c>
      <c r="E35" s="39">
        <v>338</v>
      </c>
      <c r="F35" s="39">
        <v>138</v>
      </c>
      <c r="G35" s="39">
        <v>11</v>
      </c>
      <c r="H35" s="35">
        <v>476</v>
      </c>
    </row>
    <row r="36" spans="1:8" ht="15.75" thickBot="1" x14ac:dyDescent="0.3">
      <c r="A36" s="75">
        <v>31</v>
      </c>
      <c r="B36" s="45" t="s">
        <v>50</v>
      </c>
      <c r="C36" s="45">
        <v>0</v>
      </c>
      <c r="D36" s="38" t="s">
        <v>26</v>
      </c>
      <c r="E36" s="39">
        <v>333</v>
      </c>
      <c r="F36" s="39">
        <v>138</v>
      </c>
      <c r="G36" s="39">
        <v>13</v>
      </c>
      <c r="H36" s="35">
        <v>471</v>
      </c>
    </row>
    <row r="37" spans="1:8" ht="15.75" thickBot="1" x14ac:dyDescent="0.3">
      <c r="A37" s="75">
        <v>32</v>
      </c>
      <c r="B37" s="61" t="s">
        <v>51</v>
      </c>
      <c r="C37" s="61">
        <v>0</v>
      </c>
      <c r="D37" s="38" t="s">
        <v>26</v>
      </c>
      <c r="E37" s="39">
        <v>329</v>
      </c>
      <c r="F37" s="39">
        <v>134</v>
      </c>
      <c r="G37" s="39">
        <v>15</v>
      </c>
      <c r="H37" s="35">
        <v>463</v>
      </c>
    </row>
    <row r="38" spans="1:8" ht="15.75" thickBot="1" x14ac:dyDescent="0.3">
      <c r="A38" s="75">
        <v>33</v>
      </c>
      <c r="B38" s="61" t="s">
        <v>44</v>
      </c>
      <c r="C38" s="61">
        <v>0</v>
      </c>
      <c r="D38" s="38" t="s">
        <v>25</v>
      </c>
      <c r="E38" s="39">
        <v>318</v>
      </c>
      <c r="F38" s="39">
        <v>140</v>
      </c>
      <c r="G38" s="39">
        <v>12</v>
      </c>
      <c r="H38" s="35">
        <v>458</v>
      </c>
    </row>
    <row r="39" spans="1:8" ht="15.75" thickBot="1" x14ac:dyDescent="0.3">
      <c r="A39" s="75">
        <v>34</v>
      </c>
      <c r="B39" s="45" t="s">
        <v>70</v>
      </c>
      <c r="C39" s="45">
        <v>0</v>
      </c>
      <c r="D39" s="38" t="s">
        <v>29</v>
      </c>
      <c r="E39" s="39">
        <v>325</v>
      </c>
      <c r="F39" s="39">
        <v>125</v>
      </c>
      <c r="G39" s="39">
        <v>15</v>
      </c>
      <c r="H39" s="35">
        <v>450</v>
      </c>
    </row>
    <row r="40" spans="1:8" ht="15.75" thickBot="1" x14ac:dyDescent="0.3">
      <c r="A40" s="75">
        <v>35</v>
      </c>
      <c r="B40" s="45" t="s">
        <v>48</v>
      </c>
      <c r="C40" s="45">
        <v>0</v>
      </c>
      <c r="D40" s="37" t="s">
        <v>26</v>
      </c>
      <c r="E40" s="39">
        <v>334</v>
      </c>
      <c r="F40" s="39">
        <v>113</v>
      </c>
      <c r="G40" s="39">
        <v>16</v>
      </c>
      <c r="H40" s="35">
        <v>447</v>
      </c>
    </row>
    <row r="41" spans="1:8" x14ac:dyDescent="0.25">
      <c r="A41" s="75">
        <v>36</v>
      </c>
      <c r="B41" s="45" t="s">
        <v>86</v>
      </c>
      <c r="C41" s="45">
        <v>0</v>
      </c>
      <c r="D41" s="38" t="s">
        <v>31</v>
      </c>
      <c r="E41" s="39">
        <v>329</v>
      </c>
      <c r="F41" s="39">
        <v>110</v>
      </c>
      <c r="G41" s="39">
        <v>19</v>
      </c>
      <c r="H41" s="35">
        <v>439</v>
      </c>
    </row>
    <row r="42" spans="1:8" x14ac:dyDescent="0.25">
      <c r="A42" s="43"/>
      <c r="B42" s="45"/>
      <c r="C42" s="45"/>
      <c r="D42" s="38"/>
      <c r="E42" s="39"/>
      <c r="F42" s="39"/>
      <c r="G42" s="39"/>
      <c r="H42" s="35"/>
    </row>
    <row r="43" spans="1:8" x14ac:dyDescent="0.25">
      <c r="A43" s="43"/>
      <c r="B43" s="45"/>
      <c r="C43" s="45"/>
      <c r="D43" s="38"/>
      <c r="E43" s="39"/>
      <c r="F43" s="39"/>
      <c r="G43" s="39"/>
      <c r="H43" s="35"/>
    </row>
    <row r="44" spans="1:8" x14ac:dyDescent="0.25">
      <c r="A44" s="43"/>
      <c r="B44" s="45"/>
      <c r="C44" s="45"/>
      <c r="D44" s="38"/>
      <c r="E44" s="39"/>
      <c r="F44" s="39"/>
      <c r="G44" s="39"/>
      <c r="H44" s="35"/>
    </row>
    <row r="45" spans="1:8" x14ac:dyDescent="0.25">
      <c r="A45" s="43"/>
      <c r="B45" s="61"/>
      <c r="C45" s="61"/>
      <c r="D45" s="38"/>
      <c r="E45" s="39"/>
      <c r="F45" s="39"/>
      <c r="G45" s="39"/>
      <c r="H45" s="35"/>
    </row>
    <row r="46" spans="1:8" x14ac:dyDescent="0.25">
      <c r="A46" s="43"/>
      <c r="B46" s="45"/>
      <c r="C46" s="45"/>
      <c r="D46" s="38"/>
      <c r="E46" s="39"/>
      <c r="F46" s="39"/>
      <c r="G46" s="39"/>
      <c r="H46" s="35"/>
    </row>
    <row r="47" spans="1:8" x14ac:dyDescent="0.25">
      <c r="A47" s="43"/>
      <c r="B47" s="45"/>
      <c r="C47" s="45"/>
      <c r="D47" s="38"/>
      <c r="E47" s="39"/>
      <c r="F47" s="39"/>
      <c r="G47" s="39"/>
      <c r="H47" s="35"/>
    </row>
    <row r="48" spans="1:8" x14ac:dyDescent="0.25">
      <c r="A48" s="43"/>
      <c r="B48" s="61"/>
      <c r="C48" s="61"/>
      <c r="D48" s="38"/>
      <c r="E48" s="39"/>
      <c r="F48" s="39"/>
      <c r="G48" s="39"/>
      <c r="H48" s="35"/>
    </row>
    <row r="49" spans="1:8" x14ac:dyDescent="0.25">
      <c r="A49" s="43"/>
      <c r="B49" s="45"/>
      <c r="C49" s="45"/>
      <c r="D49" s="38"/>
      <c r="E49" s="39"/>
      <c r="F49" s="39"/>
      <c r="G49" s="39"/>
      <c r="H49" s="35"/>
    </row>
    <row r="50" spans="1:8" x14ac:dyDescent="0.25">
      <c r="A50" s="43"/>
      <c r="B50" s="45"/>
      <c r="C50" s="45"/>
      <c r="D50" s="38"/>
      <c r="E50" s="39"/>
      <c r="F50" s="39"/>
      <c r="G50" s="39"/>
      <c r="H50" s="35"/>
    </row>
    <row r="51" spans="1:8" x14ac:dyDescent="0.25">
      <c r="A51" s="43"/>
      <c r="B51" s="45"/>
      <c r="C51" s="45"/>
      <c r="D51" s="38"/>
      <c r="E51" s="39"/>
      <c r="F51" s="39"/>
      <c r="G51" s="39"/>
      <c r="H51" s="35"/>
    </row>
    <row r="52" spans="1:8" x14ac:dyDescent="0.25">
      <c r="A52" s="43"/>
      <c r="B52" s="45"/>
      <c r="C52" s="45"/>
      <c r="D52" s="38"/>
      <c r="E52" s="39"/>
      <c r="F52" s="39"/>
      <c r="G52" s="39"/>
      <c r="H52" s="35"/>
    </row>
    <row r="53" spans="1:8" x14ac:dyDescent="0.25">
      <c r="A53" s="43"/>
      <c r="B53" s="45"/>
      <c r="C53" s="45"/>
      <c r="D53" s="38"/>
      <c r="E53" s="39"/>
      <c r="F53" s="39"/>
      <c r="G53" s="39"/>
      <c r="H53" s="35"/>
    </row>
    <row r="54" spans="1:8" x14ac:dyDescent="0.25">
      <c r="A54" s="43"/>
      <c r="B54" s="61"/>
      <c r="C54" s="61"/>
      <c r="D54" s="41"/>
      <c r="E54" s="39"/>
      <c r="F54" s="39"/>
      <c r="G54" s="39"/>
      <c r="H54" s="35"/>
    </row>
    <row r="55" spans="1:8" x14ac:dyDescent="0.25">
      <c r="A55" s="43"/>
      <c r="B55" s="61"/>
      <c r="C55" s="61"/>
      <c r="D55" s="38"/>
      <c r="E55" s="39"/>
      <c r="F55" s="39"/>
      <c r="G55" s="39"/>
      <c r="H55" s="35"/>
    </row>
    <row r="56" spans="1:8" x14ac:dyDescent="0.25">
      <c r="A56" s="43"/>
      <c r="B56" s="45"/>
      <c r="C56" s="45"/>
      <c r="D56" s="41"/>
      <c r="E56" s="39"/>
      <c r="F56" s="39"/>
      <c r="G56" s="39"/>
      <c r="H56" s="35"/>
    </row>
    <row r="57" spans="1:8" x14ac:dyDescent="0.25">
      <c r="A57" s="43"/>
      <c r="B57" s="61"/>
      <c r="C57" s="61"/>
      <c r="D57" s="38"/>
      <c r="E57" s="39"/>
      <c r="F57" s="39"/>
      <c r="G57" s="39"/>
      <c r="H57" s="35"/>
    </row>
    <row r="58" spans="1:8" x14ac:dyDescent="0.25">
      <c r="A58" s="43"/>
      <c r="B58" s="61"/>
      <c r="C58" s="61"/>
      <c r="D58" s="38"/>
      <c r="E58" s="39"/>
      <c r="F58" s="39"/>
      <c r="G58" s="39"/>
      <c r="H58" s="35"/>
    </row>
    <row r="59" spans="1:8" x14ac:dyDescent="0.25">
      <c r="A59" s="43"/>
      <c r="B59" s="45"/>
      <c r="C59" s="45"/>
      <c r="D59" s="38"/>
      <c r="E59" s="39"/>
      <c r="F59" s="39"/>
      <c r="G59" s="39"/>
      <c r="H59" s="35"/>
    </row>
    <row r="60" spans="1:8" x14ac:dyDescent="0.25">
      <c r="A60" s="43"/>
      <c r="B60" s="45"/>
      <c r="C60" s="45"/>
      <c r="D60" s="38"/>
      <c r="E60" s="39"/>
      <c r="F60" s="39"/>
      <c r="G60" s="39"/>
      <c r="H60" s="35"/>
    </row>
    <row r="61" spans="1:8" x14ac:dyDescent="0.25">
      <c r="A61" s="43"/>
      <c r="B61" s="45"/>
      <c r="C61" s="45"/>
      <c r="D61" s="38"/>
      <c r="E61" s="39"/>
      <c r="F61" s="39"/>
      <c r="G61" s="39"/>
      <c r="H61" s="35"/>
    </row>
  </sheetData>
  <sortState ref="B6:H61">
    <sortCondition descending="1" ref="H6:H61"/>
    <sortCondition descending="1" ref="F6:F61"/>
    <sortCondition ref="G6:G61"/>
  </sortState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topLeftCell="C1" zoomScale="130" zoomScaleNormal="130" zoomScaleSheetLayoutView="150" workbookViewId="0">
      <pane ySplit="5" topLeftCell="A25" activePane="bottomLeft" state="frozen"/>
      <selection pane="bottomLeft" activeCell="C27" sqref="C27:I41"/>
    </sheetView>
  </sheetViews>
  <sheetFormatPr defaultRowHeight="15" x14ac:dyDescent="0.25"/>
  <cols>
    <col min="1" max="1" width="0" style="42" hidden="1" customWidth="1"/>
    <col min="2" max="2" width="7.42578125" hidden="1" customWidth="1"/>
    <col min="3" max="3" width="31.5703125" customWidth="1"/>
    <col min="4" max="4" width="6.28515625" customWidth="1"/>
    <col min="5" max="5" width="26.140625" customWidth="1"/>
    <col min="6" max="6" width="6.140625" customWidth="1"/>
    <col min="7" max="7" width="5.28515625" customWidth="1"/>
    <col min="8" max="8" width="5.5703125" customWidth="1"/>
    <col min="9" max="9" width="5.140625" customWidth="1"/>
    <col min="10" max="10" width="4.85546875" customWidth="1"/>
    <col min="11" max="11" width="4.140625" customWidth="1"/>
    <col min="12" max="13" width="5.5703125" customWidth="1"/>
    <col min="14" max="14" width="4.7109375" customWidth="1"/>
    <col min="15" max="15" width="4" customWidth="1"/>
    <col min="16" max="16" width="5.7109375" customWidth="1"/>
    <col min="17" max="17" width="5.140625" customWidth="1"/>
    <col min="18" max="18" width="4.85546875" customWidth="1"/>
    <col min="19" max="19" width="3.85546875" customWidth="1"/>
    <col min="20" max="20" width="5.85546875" customWidth="1"/>
    <col min="21" max="21" width="5.28515625" customWidth="1"/>
    <col min="22" max="22" width="5" customWidth="1"/>
    <col min="23" max="23" width="3.85546875" customWidth="1"/>
    <col min="24" max="24" width="5.85546875" customWidth="1"/>
    <col min="25" max="25" width="5.42578125" customWidth="1"/>
  </cols>
  <sheetData>
    <row r="1" spans="1:27" hidden="1" x14ac:dyDescent="0.25"/>
    <row r="2" spans="1:27" ht="20.25" x14ac:dyDescent="0.3">
      <c r="C2" s="44" t="s">
        <v>106</v>
      </c>
      <c r="D2" s="44"/>
      <c r="E2" s="10"/>
      <c r="F2" s="10"/>
      <c r="G2" s="10"/>
      <c r="H2" s="10"/>
      <c r="I2" s="10"/>
    </row>
    <row r="3" spans="1:27" ht="5.25" customHeight="1" x14ac:dyDescent="0.35">
      <c r="B3" s="11"/>
      <c r="C3" s="11"/>
      <c r="D3" s="11"/>
      <c r="E3" s="11"/>
      <c r="J3" s="12"/>
      <c r="W3" s="11"/>
    </row>
    <row r="4" spans="1:27" x14ac:dyDescent="0.25">
      <c r="A4" s="42" t="s">
        <v>22</v>
      </c>
      <c r="B4" s="13" t="s">
        <v>1</v>
      </c>
      <c r="C4" s="13" t="s">
        <v>6</v>
      </c>
      <c r="D4" s="14" t="s">
        <v>7</v>
      </c>
      <c r="E4" s="15" t="s">
        <v>9</v>
      </c>
      <c r="F4" s="32" t="s">
        <v>20</v>
      </c>
      <c r="G4" s="16"/>
      <c r="H4" s="16"/>
      <c r="I4" s="17"/>
      <c r="J4" s="18" t="s">
        <v>12</v>
      </c>
      <c r="K4" s="19"/>
      <c r="L4" s="19"/>
      <c r="M4" s="20"/>
      <c r="N4" s="19" t="s">
        <v>13</v>
      </c>
      <c r="O4" s="19"/>
      <c r="P4" s="19"/>
      <c r="Q4" s="20"/>
      <c r="R4" s="19" t="s">
        <v>14</v>
      </c>
      <c r="S4" s="19"/>
      <c r="T4" s="19"/>
      <c r="U4" s="20"/>
      <c r="V4" s="19" t="s">
        <v>15</v>
      </c>
      <c r="W4" s="19"/>
      <c r="X4" s="19"/>
      <c r="Y4" s="21" t="s">
        <v>16</v>
      </c>
    </row>
    <row r="5" spans="1:27" ht="15.75" thickBot="1" x14ac:dyDescent="0.3">
      <c r="A5" s="50"/>
      <c r="B5" s="22" t="s">
        <v>17</v>
      </c>
      <c r="C5" s="23"/>
      <c r="D5" s="8"/>
      <c r="E5" s="24"/>
      <c r="F5" s="25" t="s">
        <v>10</v>
      </c>
      <c r="G5" s="26" t="s">
        <v>18</v>
      </c>
      <c r="H5" s="27" t="s">
        <v>19</v>
      </c>
      <c r="I5" s="27" t="s">
        <v>11</v>
      </c>
      <c r="J5" s="28" t="s">
        <v>10</v>
      </c>
      <c r="K5" s="22" t="s">
        <v>18</v>
      </c>
      <c r="L5" s="29" t="s">
        <v>19</v>
      </c>
      <c r="M5" s="30" t="s">
        <v>11</v>
      </c>
      <c r="N5" s="22" t="s">
        <v>10</v>
      </c>
      <c r="O5" s="22" t="s">
        <v>18</v>
      </c>
      <c r="P5" s="29" t="s">
        <v>19</v>
      </c>
      <c r="Q5" s="27" t="s">
        <v>11</v>
      </c>
      <c r="R5" s="22" t="s">
        <v>10</v>
      </c>
      <c r="S5" s="22" t="s">
        <v>18</v>
      </c>
      <c r="T5" s="29" t="s">
        <v>19</v>
      </c>
      <c r="U5" s="27" t="s">
        <v>11</v>
      </c>
      <c r="V5" s="22" t="s">
        <v>10</v>
      </c>
      <c r="W5" s="22" t="s">
        <v>18</v>
      </c>
      <c r="X5" s="29" t="s">
        <v>19</v>
      </c>
      <c r="Y5" s="27" t="s">
        <v>11</v>
      </c>
    </row>
    <row r="6" spans="1:27" x14ac:dyDescent="0.25">
      <c r="A6" s="54" t="s">
        <v>23</v>
      </c>
      <c r="B6" s="55">
        <v>0.61805555555555558</v>
      </c>
      <c r="C6" s="49" t="str">
        <f>Presence!C23</f>
        <v>Ladislav Novotný</v>
      </c>
      <c r="D6" s="49">
        <f>Presence!D23</f>
        <v>0</v>
      </c>
      <c r="E6" s="38" t="str">
        <f>Presence!B23</f>
        <v xml:space="preserve">KK Blansko </v>
      </c>
      <c r="F6" s="39">
        <f t="shared" ref="F6:F41" si="0">SUM(J6,N6,R6,V6)</f>
        <v>365</v>
      </c>
      <c r="G6" s="39">
        <f t="shared" ref="G6:G41" si="1">SUM(K6,O6,S6,W6)</f>
        <v>211</v>
      </c>
      <c r="H6" s="39">
        <f t="shared" ref="H6:H41" si="2">SUM(L6,P6,T6,X6)</f>
        <v>2</v>
      </c>
      <c r="I6" s="39">
        <f t="shared" ref="I6:I11" si="3">SUM(F6,G6)</f>
        <v>576</v>
      </c>
      <c r="J6" s="40">
        <v>80</v>
      </c>
      <c r="K6" s="40">
        <v>53</v>
      </c>
      <c r="L6" s="40">
        <v>0</v>
      </c>
      <c r="M6" s="56">
        <f>SUM(J6+K6)</f>
        <v>133</v>
      </c>
      <c r="N6" s="40">
        <v>101</v>
      </c>
      <c r="O6" s="40">
        <v>53</v>
      </c>
      <c r="P6" s="40">
        <v>1</v>
      </c>
      <c r="Q6" s="56">
        <f t="shared" ref="Q6:Q41" si="4">SUM(N6+O6)</f>
        <v>154</v>
      </c>
      <c r="R6" s="40">
        <v>79</v>
      </c>
      <c r="S6" s="40">
        <v>54</v>
      </c>
      <c r="T6" s="40">
        <v>1</v>
      </c>
      <c r="U6" s="56">
        <f t="shared" ref="U6:U41" si="5">SUM(R6+S6)</f>
        <v>133</v>
      </c>
      <c r="V6" s="40">
        <v>105</v>
      </c>
      <c r="W6" s="40">
        <v>51</v>
      </c>
      <c r="X6" s="40">
        <v>0</v>
      </c>
      <c r="Y6" s="56">
        <f t="shared" ref="Y6:Y41" si="6">SUM(V6+W6)</f>
        <v>156</v>
      </c>
      <c r="AA6" s="73">
        <v>1</v>
      </c>
    </row>
    <row r="7" spans="1:27" x14ac:dyDescent="0.25">
      <c r="A7" s="51" t="s">
        <v>23</v>
      </c>
      <c r="B7" s="52">
        <v>0.61805555555555558</v>
      </c>
      <c r="C7" s="46" t="str">
        <f>Presence!C22</f>
        <v>Jiří Dvořák</v>
      </c>
      <c r="D7" s="46">
        <f>Presence!D22</f>
        <v>0</v>
      </c>
      <c r="E7" s="33" t="str">
        <f>Presence!B22</f>
        <v xml:space="preserve">KK Orel Telnice </v>
      </c>
      <c r="F7" s="34">
        <f t="shared" si="0"/>
        <v>361</v>
      </c>
      <c r="G7" s="34">
        <f t="shared" si="1"/>
        <v>190</v>
      </c>
      <c r="H7" s="34">
        <f t="shared" si="2"/>
        <v>4</v>
      </c>
      <c r="I7" s="34">
        <f t="shared" si="3"/>
        <v>551</v>
      </c>
      <c r="J7" s="36">
        <v>88</v>
      </c>
      <c r="K7" s="36">
        <v>53</v>
      </c>
      <c r="L7" s="36">
        <v>0</v>
      </c>
      <c r="M7" s="53">
        <f>SUM(J7+K7)</f>
        <v>141</v>
      </c>
      <c r="N7" s="36">
        <v>93</v>
      </c>
      <c r="O7" s="36">
        <v>60</v>
      </c>
      <c r="P7" s="36">
        <v>0</v>
      </c>
      <c r="Q7" s="53">
        <f t="shared" si="4"/>
        <v>153</v>
      </c>
      <c r="R7" s="36">
        <v>95</v>
      </c>
      <c r="S7" s="36">
        <v>36</v>
      </c>
      <c r="T7" s="36">
        <v>2</v>
      </c>
      <c r="U7" s="53">
        <f t="shared" si="5"/>
        <v>131</v>
      </c>
      <c r="V7" s="36">
        <v>85</v>
      </c>
      <c r="W7" s="36">
        <v>41</v>
      </c>
      <c r="X7" s="36">
        <v>2</v>
      </c>
      <c r="Y7" s="53">
        <f t="shared" si="6"/>
        <v>126</v>
      </c>
      <c r="AA7" s="73">
        <v>2</v>
      </c>
    </row>
    <row r="8" spans="1:27" x14ac:dyDescent="0.25">
      <c r="A8" s="51" t="s">
        <v>23</v>
      </c>
      <c r="B8" s="52">
        <v>0.71527777777777779</v>
      </c>
      <c r="C8" s="46" t="str">
        <f>Presence!C33</f>
        <v xml:space="preserve">Petr Večeřa </v>
      </c>
      <c r="D8" s="46">
        <f>Presence!D33</f>
        <v>0</v>
      </c>
      <c r="E8" s="33" t="str">
        <f>Presence!B33</f>
        <v xml:space="preserve">SKK Veverky Brno </v>
      </c>
      <c r="F8" s="34">
        <f t="shared" si="0"/>
        <v>361</v>
      </c>
      <c r="G8" s="34">
        <f t="shared" si="1"/>
        <v>157</v>
      </c>
      <c r="H8" s="34">
        <f t="shared" si="2"/>
        <v>7</v>
      </c>
      <c r="I8" s="34">
        <f t="shared" si="3"/>
        <v>518</v>
      </c>
      <c r="J8" s="36">
        <v>94</v>
      </c>
      <c r="K8" s="36">
        <v>39</v>
      </c>
      <c r="L8" s="36">
        <v>3</v>
      </c>
      <c r="M8" s="53">
        <f>SUM(J8:K8)</f>
        <v>133</v>
      </c>
      <c r="N8" s="36">
        <v>93</v>
      </c>
      <c r="O8" s="36">
        <v>43</v>
      </c>
      <c r="P8" s="36">
        <v>2</v>
      </c>
      <c r="Q8" s="53">
        <f t="shared" si="4"/>
        <v>136</v>
      </c>
      <c r="R8" s="36">
        <v>91</v>
      </c>
      <c r="S8" s="36">
        <v>44</v>
      </c>
      <c r="T8" s="36">
        <v>1</v>
      </c>
      <c r="U8" s="53">
        <f t="shared" si="5"/>
        <v>135</v>
      </c>
      <c r="V8" s="36">
        <v>83</v>
      </c>
      <c r="W8" s="36">
        <v>31</v>
      </c>
      <c r="X8" s="36">
        <v>1</v>
      </c>
      <c r="Y8" s="53">
        <f t="shared" si="6"/>
        <v>114</v>
      </c>
      <c r="AA8" s="73">
        <v>3</v>
      </c>
    </row>
    <row r="9" spans="1:27" x14ac:dyDescent="0.25">
      <c r="A9" s="51" t="s">
        <v>23</v>
      </c>
      <c r="B9" s="52">
        <v>0.52083333333333337</v>
      </c>
      <c r="C9" s="46" t="str">
        <f>Presence!C12</f>
        <v>Štěpán Večerka</v>
      </c>
      <c r="D9" s="46">
        <f>Presence!D12</f>
        <v>0</v>
      </c>
      <c r="E9" s="33" t="str">
        <f>Presence!B12</f>
        <v xml:space="preserve">KK MS Brno </v>
      </c>
      <c r="F9" s="34">
        <f t="shared" si="0"/>
        <v>349</v>
      </c>
      <c r="G9" s="34">
        <f t="shared" si="1"/>
        <v>165</v>
      </c>
      <c r="H9" s="34">
        <f t="shared" si="2"/>
        <v>9</v>
      </c>
      <c r="I9" s="34">
        <f t="shared" si="3"/>
        <v>514</v>
      </c>
      <c r="J9" s="36">
        <v>83</v>
      </c>
      <c r="K9" s="36">
        <v>43</v>
      </c>
      <c r="L9" s="36">
        <v>3</v>
      </c>
      <c r="M9" s="53">
        <f>SUM(J9+K9)</f>
        <v>126</v>
      </c>
      <c r="N9" s="36">
        <v>92</v>
      </c>
      <c r="O9" s="36">
        <v>34</v>
      </c>
      <c r="P9" s="36">
        <v>2</v>
      </c>
      <c r="Q9" s="53">
        <f t="shared" si="4"/>
        <v>126</v>
      </c>
      <c r="R9" s="36">
        <v>93</v>
      </c>
      <c r="S9" s="36">
        <v>36</v>
      </c>
      <c r="T9" s="36">
        <v>3</v>
      </c>
      <c r="U9" s="53">
        <f t="shared" si="5"/>
        <v>129</v>
      </c>
      <c r="V9" s="36">
        <v>81</v>
      </c>
      <c r="W9" s="36">
        <v>52</v>
      </c>
      <c r="X9" s="36">
        <v>1</v>
      </c>
      <c r="Y9" s="53">
        <f t="shared" si="6"/>
        <v>133</v>
      </c>
      <c r="AA9" s="73">
        <v>4</v>
      </c>
    </row>
    <row r="10" spans="1:27" x14ac:dyDescent="0.25">
      <c r="A10" s="51" t="s">
        <v>23</v>
      </c>
      <c r="B10" s="52">
        <v>0.52083333333333337</v>
      </c>
      <c r="C10" s="46" t="str">
        <f>Presence!C11</f>
        <v>Jan Bernatík</v>
      </c>
      <c r="D10" s="46">
        <f>Presence!D11</f>
        <v>0</v>
      </c>
      <c r="E10" s="33" t="str">
        <f>Presence!B11</f>
        <v xml:space="preserve">KK MS Brno </v>
      </c>
      <c r="F10" s="34">
        <f t="shared" si="0"/>
        <v>334</v>
      </c>
      <c r="G10" s="34">
        <f t="shared" si="1"/>
        <v>179</v>
      </c>
      <c r="H10" s="34">
        <f t="shared" si="2"/>
        <v>8</v>
      </c>
      <c r="I10" s="34">
        <f t="shared" si="3"/>
        <v>513</v>
      </c>
      <c r="J10" s="36">
        <v>86</v>
      </c>
      <c r="K10" s="36">
        <v>40</v>
      </c>
      <c r="L10" s="36">
        <v>2</v>
      </c>
      <c r="M10" s="53">
        <f>SUM(J10+K10)</f>
        <v>126</v>
      </c>
      <c r="N10" s="36">
        <v>96</v>
      </c>
      <c r="O10" s="36">
        <v>44</v>
      </c>
      <c r="P10" s="36">
        <v>5</v>
      </c>
      <c r="Q10" s="53">
        <f t="shared" si="4"/>
        <v>140</v>
      </c>
      <c r="R10" s="36">
        <v>77</v>
      </c>
      <c r="S10" s="36">
        <v>52</v>
      </c>
      <c r="T10" s="36">
        <v>1</v>
      </c>
      <c r="U10" s="53">
        <f t="shared" si="5"/>
        <v>129</v>
      </c>
      <c r="V10" s="36">
        <v>75</v>
      </c>
      <c r="W10" s="36">
        <v>43</v>
      </c>
      <c r="X10" s="36">
        <v>0</v>
      </c>
      <c r="Y10" s="53">
        <f t="shared" si="6"/>
        <v>118</v>
      </c>
      <c r="AA10" s="73">
        <v>5</v>
      </c>
    </row>
    <row r="11" spans="1:27" x14ac:dyDescent="0.25">
      <c r="A11" s="51" t="s">
        <v>23</v>
      </c>
      <c r="B11" s="52">
        <v>0.52083333333333337</v>
      </c>
      <c r="C11" s="46" t="str">
        <f>Presence!C18</f>
        <v>Robert Zajíček</v>
      </c>
      <c r="D11" s="46">
        <f>Presence!D18</f>
        <v>0</v>
      </c>
      <c r="E11" s="33" t="str">
        <f>Presence!B18</f>
        <v xml:space="preserve">KK Orel Telnice </v>
      </c>
      <c r="F11" s="34">
        <f t="shared" si="0"/>
        <v>378</v>
      </c>
      <c r="G11" s="34">
        <f t="shared" si="1"/>
        <v>135</v>
      </c>
      <c r="H11" s="34">
        <f t="shared" si="2"/>
        <v>13</v>
      </c>
      <c r="I11" s="34">
        <f t="shared" si="3"/>
        <v>513</v>
      </c>
      <c r="J11" s="36">
        <v>94</v>
      </c>
      <c r="K11" s="36">
        <v>33</v>
      </c>
      <c r="L11" s="36">
        <v>1</v>
      </c>
      <c r="M11" s="53">
        <f>SUM(J11:K11)</f>
        <v>127</v>
      </c>
      <c r="N11" s="36">
        <v>91</v>
      </c>
      <c r="O11" s="36">
        <v>23</v>
      </c>
      <c r="P11" s="36">
        <v>6</v>
      </c>
      <c r="Q11" s="53">
        <f t="shared" si="4"/>
        <v>114</v>
      </c>
      <c r="R11" s="36">
        <v>92</v>
      </c>
      <c r="S11" s="36">
        <v>44</v>
      </c>
      <c r="T11" s="36">
        <v>2</v>
      </c>
      <c r="U11" s="53">
        <f t="shared" si="5"/>
        <v>136</v>
      </c>
      <c r="V11" s="36">
        <v>101</v>
      </c>
      <c r="W11" s="36">
        <v>35</v>
      </c>
      <c r="X11" s="36">
        <v>4</v>
      </c>
      <c r="Y11" s="53">
        <f t="shared" si="6"/>
        <v>136</v>
      </c>
      <c r="AA11" s="73">
        <v>6</v>
      </c>
    </row>
    <row r="12" spans="1:27" x14ac:dyDescent="0.25">
      <c r="A12" s="51" t="s">
        <v>23</v>
      </c>
      <c r="B12" s="52">
        <v>0.375</v>
      </c>
      <c r="C12" s="46" t="str">
        <f>Presence!C4</f>
        <v>Jiří Axman</v>
      </c>
      <c r="D12" s="46">
        <f>Presence!D4</f>
        <v>0</v>
      </c>
      <c r="E12" s="33" t="str">
        <f>Presence!B4</f>
        <v xml:space="preserve">KK Slovan Rosice </v>
      </c>
      <c r="F12" s="34">
        <f t="shared" si="0"/>
        <v>371</v>
      </c>
      <c r="G12" s="34">
        <f t="shared" si="1"/>
        <v>141</v>
      </c>
      <c r="H12" s="34">
        <f t="shared" si="2"/>
        <v>15</v>
      </c>
      <c r="I12" s="34">
        <f>SUM(M12,Q12,U12,Y12)</f>
        <v>512</v>
      </c>
      <c r="J12" s="36">
        <v>92</v>
      </c>
      <c r="K12" s="36">
        <v>36</v>
      </c>
      <c r="L12" s="36">
        <v>3</v>
      </c>
      <c r="M12" s="53">
        <f t="shared" ref="M12:M17" si="7">SUM(J12+K12)</f>
        <v>128</v>
      </c>
      <c r="N12" s="36">
        <v>95</v>
      </c>
      <c r="O12" s="36">
        <v>43</v>
      </c>
      <c r="P12" s="36">
        <v>3</v>
      </c>
      <c r="Q12" s="53">
        <f t="shared" si="4"/>
        <v>138</v>
      </c>
      <c r="R12" s="36">
        <v>94</v>
      </c>
      <c r="S12" s="36">
        <v>17</v>
      </c>
      <c r="T12" s="36">
        <v>7</v>
      </c>
      <c r="U12" s="53">
        <f t="shared" si="5"/>
        <v>111</v>
      </c>
      <c r="V12" s="36">
        <v>90</v>
      </c>
      <c r="W12" s="36">
        <v>45</v>
      </c>
      <c r="X12" s="36">
        <v>2</v>
      </c>
      <c r="Y12" s="53">
        <f t="shared" si="6"/>
        <v>135</v>
      </c>
      <c r="AA12" s="73">
        <v>7</v>
      </c>
    </row>
    <row r="13" spans="1:27" x14ac:dyDescent="0.25">
      <c r="A13" s="51" t="s">
        <v>23</v>
      </c>
      <c r="B13" s="52">
        <v>0.47222222222222227</v>
      </c>
      <c r="C13" s="46" t="str">
        <f>Presence!C9</f>
        <v>Miroslav Oujezdský</v>
      </c>
      <c r="D13" s="46">
        <f>Presence!D9</f>
        <v>0</v>
      </c>
      <c r="E13" s="33" t="str">
        <f>Presence!B9</f>
        <v xml:space="preserve">KK MS Brno </v>
      </c>
      <c r="F13" s="34">
        <f t="shared" si="0"/>
        <v>348</v>
      </c>
      <c r="G13" s="34">
        <f t="shared" si="1"/>
        <v>163</v>
      </c>
      <c r="H13" s="34">
        <f t="shared" si="2"/>
        <v>7</v>
      </c>
      <c r="I13" s="34">
        <f t="shared" ref="I13:I41" si="8">SUM(F13,G13)</f>
        <v>511</v>
      </c>
      <c r="J13" s="36">
        <v>98</v>
      </c>
      <c r="K13" s="36">
        <v>43</v>
      </c>
      <c r="L13" s="36">
        <v>4</v>
      </c>
      <c r="M13" s="53">
        <f t="shared" si="7"/>
        <v>141</v>
      </c>
      <c r="N13" s="36">
        <v>76</v>
      </c>
      <c r="O13" s="36">
        <v>32</v>
      </c>
      <c r="P13" s="36">
        <v>1</v>
      </c>
      <c r="Q13" s="53">
        <f t="shared" si="4"/>
        <v>108</v>
      </c>
      <c r="R13" s="36">
        <v>92</v>
      </c>
      <c r="S13" s="36">
        <v>36</v>
      </c>
      <c r="T13" s="36">
        <v>2</v>
      </c>
      <c r="U13" s="53">
        <f t="shared" si="5"/>
        <v>128</v>
      </c>
      <c r="V13" s="36">
        <v>82</v>
      </c>
      <c r="W13" s="36">
        <v>52</v>
      </c>
      <c r="X13" s="36">
        <v>0</v>
      </c>
      <c r="Y13" s="53">
        <f t="shared" si="6"/>
        <v>134</v>
      </c>
      <c r="AA13" s="73">
        <v>8</v>
      </c>
    </row>
    <row r="14" spans="1:27" x14ac:dyDescent="0.25">
      <c r="A14" s="51" t="s">
        <v>23</v>
      </c>
      <c r="B14" s="52">
        <v>0.76388888888888884</v>
      </c>
      <c r="C14" s="46" t="str">
        <f>Presence!C38</f>
        <v>Robert Pacal</v>
      </c>
      <c r="D14" s="46">
        <f>Presence!D38</f>
        <v>0</v>
      </c>
      <c r="E14" s="33" t="str">
        <f>Presence!B38</f>
        <v xml:space="preserve">TJ Sokol Husovice </v>
      </c>
      <c r="F14" s="34">
        <f t="shared" si="0"/>
        <v>320</v>
      </c>
      <c r="G14" s="34">
        <f t="shared" si="1"/>
        <v>189</v>
      </c>
      <c r="H14" s="34">
        <f t="shared" si="2"/>
        <v>9</v>
      </c>
      <c r="I14" s="34">
        <f t="shared" si="8"/>
        <v>509</v>
      </c>
      <c r="J14" s="36">
        <v>83</v>
      </c>
      <c r="K14" s="36">
        <v>51</v>
      </c>
      <c r="L14" s="36">
        <v>2</v>
      </c>
      <c r="M14" s="53">
        <f t="shared" si="7"/>
        <v>134</v>
      </c>
      <c r="N14" s="36">
        <v>80</v>
      </c>
      <c r="O14" s="36">
        <v>41</v>
      </c>
      <c r="P14" s="36">
        <v>1</v>
      </c>
      <c r="Q14" s="53">
        <f t="shared" si="4"/>
        <v>121</v>
      </c>
      <c r="R14" s="36">
        <v>83</v>
      </c>
      <c r="S14" s="36">
        <v>52</v>
      </c>
      <c r="T14" s="36">
        <v>3</v>
      </c>
      <c r="U14" s="53">
        <f t="shared" si="5"/>
        <v>135</v>
      </c>
      <c r="V14" s="36">
        <v>74</v>
      </c>
      <c r="W14" s="36">
        <v>45</v>
      </c>
      <c r="X14" s="36">
        <v>3</v>
      </c>
      <c r="Y14" s="53">
        <f t="shared" si="6"/>
        <v>119</v>
      </c>
      <c r="AA14" s="73">
        <v>9</v>
      </c>
    </row>
    <row r="15" spans="1:27" x14ac:dyDescent="0.25">
      <c r="A15" s="51" t="s">
        <v>23</v>
      </c>
      <c r="B15" s="52">
        <v>0.71527777777777779</v>
      </c>
      <c r="C15" s="46" t="str">
        <f>Presence!C34</f>
        <v>Jaromír Klika</v>
      </c>
      <c r="D15" s="46">
        <f>Presence!D34</f>
        <v>0</v>
      </c>
      <c r="E15" s="33" t="str">
        <f>Presence!B34</f>
        <v xml:space="preserve">KK Orel Ivančice </v>
      </c>
      <c r="F15" s="34">
        <f t="shared" si="0"/>
        <v>350</v>
      </c>
      <c r="G15" s="34">
        <f t="shared" si="1"/>
        <v>159</v>
      </c>
      <c r="H15" s="34">
        <f t="shared" si="2"/>
        <v>8</v>
      </c>
      <c r="I15" s="34">
        <f t="shared" si="8"/>
        <v>509</v>
      </c>
      <c r="J15" s="36">
        <v>90</v>
      </c>
      <c r="K15" s="36">
        <v>44</v>
      </c>
      <c r="L15" s="36">
        <v>2</v>
      </c>
      <c r="M15" s="53">
        <f t="shared" si="7"/>
        <v>134</v>
      </c>
      <c r="N15" s="36">
        <v>82</v>
      </c>
      <c r="O15" s="36">
        <v>42</v>
      </c>
      <c r="P15" s="36">
        <v>1</v>
      </c>
      <c r="Q15" s="53">
        <f t="shared" si="4"/>
        <v>124</v>
      </c>
      <c r="R15" s="36">
        <v>89</v>
      </c>
      <c r="S15" s="36">
        <v>33</v>
      </c>
      <c r="T15" s="36">
        <v>5</v>
      </c>
      <c r="U15" s="53">
        <f t="shared" si="5"/>
        <v>122</v>
      </c>
      <c r="V15" s="36">
        <v>89</v>
      </c>
      <c r="W15" s="36">
        <v>40</v>
      </c>
      <c r="X15" s="36">
        <v>0</v>
      </c>
      <c r="Y15" s="53">
        <f t="shared" si="6"/>
        <v>129</v>
      </c>
      <c r="AA15" s="73">
        <v>10</v>
      </c>
    </row>
    <row r="16" spans="1:27" x14ac:dyDescent="0.25">
      <c r="A16" s="51" t="s">
        <v>23</v>
      </c>
      <c r="B16" s="52">
        <v>0.66666666666666663</v>
      </c>
      <c r="C16" s="46" t="str">
        <f>Presence!C28</f>
        <v>Jaroslav Sedlář</v>
      </c>
      <c r="D16" s="46">
        <f>Presence!D28</f>
        <v>0</v>
      </c>
      <c r="E16" s="33" t="str">
        <f>Presence!B28</f>
        <v xml:space="preserve">KS Devítka Brno </v>
      </c>
      <c r="F16" s="34">
        <f t="shared" si="0"/>
        <v>358</v>
      </c>
      <c r="G16" s="34">
        <f t="shared" si="1"/>
        <v>148</v>
      </c>
      <c r="H16" s="34">
        <f t="shared" si="2"/>
        <v>10</v>
      </c>
      <c r="I16" s="34">
        <f t="shared" si="8"/>
        <v>506</v>
      </c>
      <c r="J16" s="36">
        <v>85</v>
      </c>
      <c r="K16" s="36">
        <v>36</v>
      </c>
      <c r="L16" s="36">
        <v>4</v>
      </c>
      <c r="M16" s="53">
        <f t="shared" si="7"/>
        <v>121</v>
      </c>
      <c r="N16" s="36">
        <v>97</v>
      </c>
      <c r="O16" s="36">
        <v>24</v>
      </c>
      <c r="P16" s="36">
        <v>5</v>
      </c>
      <c r="Q16" s="53">
        <f t="shared" si="4"/>
        <v>121</v>
      </c>
      <c r="R16" s="36">
        <v>91</v>
      </c>
      <c r="S16" s="36">
        <v>45</v>
      </c>
      <c r="T16" s="36">
        <v>1</v>
      </c>
      <c r="U16" s="53">
        <f t="shared" si="5"/>
        <v>136</v>
      </c>
      <c r="V16" s="36">
        <v>85</v>
      </c>
      <c r="W16" s="36">
        <v>43</v>
      </c>
      <c r="X16" s="36">
        <v>0</v>
      </c>
      <c r="Y16" s="53">
        <f t="shared" si="6"/>
        <v>128</v>
      </c>
      <c r="AA16" s="73">
        <v>11</v>
      </c>
    </row>
    <row r="17" spans="1:27" x14ac:dyDescent="0.25">
      <c r="A17" s="51" t="s">
        <v>23</v>
      </c>
      <c r="B17" s="52">
        <v>0.76388888888888884</v>
      </c>
      <c r="C17" s="46" t="str">
        <f>Presence!C36</f>
        <v>Radoslav Rozsíval</v>
      </c>
      <c r="D17" s="46">
        <f>Presence!D36</f>
        <v>0</v>
      </c>
      <c r="E17" s="33" t="str">
        <f>Presence!B36</f>
        <v xml:space="preserve">TJ Sokol Brno IV </v>
      </c>
      <c r="F17" s="34">
        <f t="shared" si="0"/>
        <v>351</v>
      </c>
      <c r="G17" s="34">
        <f t="shared" si="1"/>
        <v>154</v>
      </c>
      <c r="H17" s="34">
        <f t="shared" si="2"/>
        <v>5</v>
      </c>
      <c r="I17" s="34">
        <f t="shared" si="8"/>
        <v>505</v>
      </c>
      <c r="J17" s="36">
        <v>85</v>
      </c>
      <c r="K17" s="36">
        <v>40</v>
      </c>
      <c r="L17" s="36">
        <v>0</v>
      </c>
      <c r="M17" s="53">
        <f t="shared" si="7"/>
        <v>125</v>
      </c>
      <c r="N17" s="36">
        <v>94</v>
      </c>
      <c r="O17" s="36">
        <v>35</v>
      </c>
      <c r="P17" s="36">
        <v>1</v>
      </c>
      <c r="Q17" s="53">
        <f t="shared" si="4"/>
        <v>129</v>
      </c>
      <c r="R17" s="36">
        <v>89</v>
      </c>
      <c r="S17" s="36">
        <v>34</v>
      </c>
      <c r="T17" s="36">
        <v>1</v>
      </c>
      <c r="U17" s="53">
        <f t="shared" si="5"/>
        <v>123</v>
      </c>
      <c r="V17" s="36">
        <v>83</v>
      </c>
      <c r="W17" s="36">
        <v>45</v>
      </c>
      <c r="X17" s="36">
        <v>3</v>
      </c>
      <c r="Y17" s="53">
        <f t="shared" si="6"/>
        <v>128</v>
      </c>
      <c r="AA17" s="73">
        <v>12</v>
      </c>
    </row>
    <row r="18" spans="1:27" x14ac:dyDescent="0.25">
      <c r="A18" s="51" t="s">
        <v>23</v>
      </c>
      <c r="B18" s="52">
        <v>0.375</v>
      </c>
      <c r="C18" s="46" t="str">
        <f>Presence!C31</f>
        <v>Eduard Kremláček</v>
      </c>
      <c r="D18" s="46">
        <f>Presence!D31</f>
        <v>0</v>
      </c>
      <c r="E18" s="33" t="str">
        <f>Presence!B31</f>
        <v xml:space="preserve">KK Réna Ivančice  </v>
      </c>
      <c r="F18" s="34">
        <f t="shared" si="0"/>
        <v>367</v>
      </c>
      <c r="G18" s="34">
        <f t="shared" si="1"/>
        <v>138</v>
      </c>
      <c r="H18" s="34">
        <f t="shared" si="2"/>
        <v>11</v>
      </c>
      <c r="I18" s="34">
        <f t="shared" si="8"/>
        <v>505</v>
      </c>
      <c r="J18" s="36">
        <v>98</v>
      </c>
      <c r="K18" s="36">
        <v>26</v>
      </c>
      <c r="L18" s="36">
        <v>5</v>
      </c>
      <c r="M18" s="53">
        <f>SUM(J18:K18)</f>
        <v>124</v>
      </c>
      <c r="N18" s="36">
        <v>94</v>
      </c>
      <c r="O18" s="36">
        <v>26</v>
      </c>
      <c r="P18" s="36">
        <v>4</v>
      </c>
      <c r="Q18" s="53">
        <f t="shared" si="4"/>
        <v>120</v>
      </c>
      <c r="R18" s="36">
        <v>90</v>
      </c>
      <c r="S18" s="36">
        <v>44</v>
      </c>
      <c r="T18" s="36">
        <v>2</v>
      </c>
      <c r="U18" s="53">
        <f t="shared" si="5"/>
        <v>134</v>
      </c>
      <c r="V18" s="36">
        <v>85</v>
      </c>
      <c r="W18" s="36">
        <v>42</v>
      </c>
      <c r="X18" s="36">
        <v>0</v>
      </c>
      <c r="Y18" s="53">
        <f t="shared" si="6"/>
        <v>127</v>
      </c>
      <c r="AA18" s="73">
        <v>13</v>
      </c>
    </row>
    <row r="19" spans="1:27" x14ac:dyDescent="0.25">
      <c r="A19" s="51" t="s">
        <v>23</v>
      </c>
      <c r="B19" s="52">
        <v>0.76388888888888884</v>
      </c>
      <c r="C19" s="46" t="str">
        <f>Presence!C35</f>
        <v>František Zemek</v>
      </c>
      <c r="D19" s="46">
        <f>Presence!D35</f>
        <v>0</v>
      </c>
      <c r="E19" s="33" t="str">
        <f>Presence!B35</f>
        <v xml:space="preserve">KK Orel Ivančice </v>
      </c>
      <c r="F19" s="34">
        <f t="shared" si="0"/>
        <v>343</v>
      </c>
      <c r="G19" s="34">
        <f t="shared" si="1"/>
        <v>159</v>
      </c>
      <c r="H19" s="34">
        <f t="shared" si="2"/>
        <v>11</v>
      </c>
      <c r="I19" s="34">
        <f t="shared" si="8"/>
        <v>502</v>
      </c>
      <c r="J19" s="36">
        <v>82</v>
      </c>
      <c r="K19" s="36">
        <v>25</v>
      </c>
      <c r="L19" s="36">
        <v>5</v>
      </c>
      <c r="M19" s="53">
        <f>SUM(J19+K19)</f>
        <v>107</v>
      </c>
      <c r="N19" s="36">
        <v>93</v>
      </c>
      <c r="O19" s="36">
        <v>53</v>
      </c>
      <c r="P19" s="36">
        <v>1</v>
      </c>
      <c r="Q19" s="53">
        <f t="shared" si="4"/>
        <v>146</v>
      </c>
      <c r="R19" s="36">
        <v>83</v>
      </c>
      <c r="S19" s="36">
        <v>45</v>
      </c>
      <c r="T19" s="36">
        <v>3</v>
      </c>
      <c r="U19" s="53">
        <f t="shared" si="5"/>
        <v>128</v>
      </c>
      <c r="V19" s="36">
        <v>85</v>
      </c>
      <c r="W19" s="36">
        <v>36</v>
      </c>
      <c r="X19" s="36">
        <v>2</v>
      </c>
      <c r="Y19" s="53">
        <f t="shared" si="6"/>
        <v>121</v>
      </c>
      <c r="AA19" s="73">
        <v>14</v>
      </c>
    </row>
    <row r="20" spans="1:27" x14ac:dyDescent="0.25">
      <c r="A20" s="51" t="s">
        <v>23</v>
      </c>
      <c r="B20" s="52">
        <v>0.375</v>
      </c>
      <c r="C20" s="46" t="str">
        <f>Presence!C32</f>
        <v>Luděk Kolář</v>
      </c>
      <c r="D20" s="46">
        <f>Presence!D32</f>
        <v>0</v>
      </c>
      <c r="E20" s="33" t="str">
        <f>Presence!B32</f>
        <v xml:space="preserve">KK Réna Ivančice  </v>
      </c>
      <c r="F20" s="34">
        <f t="shared" si="0"/>
        <v>354</v>
      </c>
      <c r="G20" s="34">
        <f t="shared" si="1"/>
        <v>148</v>
      </c>
      <c r="H20" s="34">
        <f t="shared" si="2"/>
        <v>10</v>
      </c>
      <c r="I20" s="34">
        <f t="shared" si="8"/>
        <v>502</v>
      </c>
      <c r="J20" s="36">
        <v>98</v>
      </c>
      <c r="K20" s="36">
        <v>45</v>
      </c>
      <c r="L20" s="36">
        <v>1</v>
      </c>
      <c r="M20" s="53">
        <f>SUM(J20:K20)</f>
        <v>143</v>
      </c>
      <c r="N20" s="36">
        <v>83</v>
      </c>
      <c r="O20" s="36">
        <v>44</v>
      </c>
      <c r="P20" s="36">
        <v>2</v>
      </c>
      <c r="Q20" s="53">
        <f t="shared" si="4"/>
        <v>127</v>
      </c>
      <c r="R20" s="36">
        <v>94</v>
      </c>
      <c r="S20" s="36">
        <v>35</v>
      </c>
      <c r="T20" s="36">
        <v>2</v>
      </c>
      <c r="U20" s="53">
        <f t="shared" si="5"/>
        <v>129</v>
      </c>
      <c r="V20" s="36">
        <v>79</v>
      </c>
      <c r="W20" s="36">
        <v>24</v>
      </c>
      <c r="X20" s="36">
        <v>5</v>
      </c>
      <c r="Y20" s="53">
        <f t="shared" si="6"/>
        <v>103</v>
      </c>
      <c r="AA20" s="73">
        <v>15</v>
      </c>
    </row>
    <row r="21" spans="1:27" x14ac:dyDescent="0.25">
      <c r="A21" s="51" t="s">
        <v>23</v>
      </c>
      <c r="B21" s="52">
        <v>0.52083333333333337</v>
      </c>
      <c r="C21" s="46" t="str">
        <f>Presence!C17</f>
        <v>Vladimír Vondráček</v>
      </c>
      <c r="D21" s="46">
        <f>Presence!D17</f>
        <v>0</v>
      </c>
      <c r="E21" s="33" t="str">
        <f>Presence!B17</f>
        <v xml:space="preserve">SK Brno Žabovřesky </v>
      </c>
      <c r="F21" s="34">
        <f t="shared" si="0"/>
        <v>361</v>
      </c>
      <c r="G21" s="34">
        <f t="shared" si="1"/>
        <v>141</v>
      </c>
      <c r="H21" s="34">
        <f t="shared" si="2"/>
        <v>7</v>
      </c>
      <c r="I21" s="34">
        <f t="shared" si="8"/>
        <v>502</v>
      </c>
      <c r="J21" s="36">
        <v>90</v>
      </c>
      <c r="K21" s="36">
        <v>27</v>
      </c>
      <c r="L21" s="36">
        <v>2</v>
      </c>
      <c r="M21" s="53">
        <f>SUM(J21:K21)</f>
        <v>117</v>
      </c>
      <c r="N21" s="36">
        <v>98</v>
      </c>
      <c r="O21" s="36">
        <v>35</v>
      </c>
      <c r="P21" s="36">
        <v>2</v>
      </c>
      <c r="Q21" s="53">
        <f t="shared" si="4"/>
        <v>133</v>
      </c>
      <c r="R21" s="36">
        <v>87</v>
      </c>
      <c r="S21" s="36">
        <v>44</v>
      </c>
      <c r="T21" s="36">
        <v>1</v>
      </c>
      <c r="U21" s="53">
        <f t="shared" si="5"/>
        <v>131</v>
      </c>
      <c r="V21" s="36">
        <v>86</v>
      </c>
      <c r="W21" s="36">
        <v>35</v>
      </c>
      <c r="X21" s="36">
        <v>2</v>
      </c>
      <c r="Y21" s="53">
        <f t="shared" si="6"/>
        <v>121</v>
      </c>
      <c r="AA21" s="73">
        <v>16</v>
      </c>
    </row>
    <row r="22" spans="1:27" x14ac:dyDescent="0.25">
      <c r="A22" s="51" t="s">
        <v>23</v>
      </c>
      <c r="B22" s="52">
        <v>0.61805555555555558</v>
      </c>
      <c r="C22" s="46" t="str">
        <f>Presence!C21</f>
        <v>Pavel Dvořák</v>
      </c>
      <c r="D22" s="46">
        <f>Presence!D21</f>
        <v>0</v>
      </c>
      <c r="E22" s="33" t="str">
        <f>Presence!B21</f>
        <v xml:space="preserve">KK Orel Telnice </v>
      </c>
      <c r="F22" s="34">
        <f t="shared" si="0"/>
        <v>359</v>
      </c>
      <c r="G22" s="34">
        <f t="shared" si="1"/>
        <v>139</v>
      </c>
      <c r="H22" s="34">
        <f t="shared" si="2"/>
        <v>9</v>
      </c>
      <c r="I22" s="34">
        <f t="shared" si="8"/>
        <v>498</v>
      </c>
      <c r="J22" s="36">
        <v>84</v>
      </c>
      <c r="K22" s="36">
        <v>43</v>
      </c>
      <c r="L22" s="36">
        <v>2</v>
      </c>
      <c r="M22" s="53">
        <f>SUM(J22+K22)</f>
        <v>127</v>
      </c>
      <c r="N22" s="36">
        <v>97</v>
      </c>
      <c r="O22" s="36">
        <v>35</v>
      </c>
      <c r="P22" s="36">
        <v>2</v>
      </c>
      <c r="Q22" s="53">
        <f t="shared" si="4"/>
        <v>132</v>
      </c>
      <c r="R22" s="36">
        <v>84</v>
      </c>
      <c r="S22" s="36">
        <v>26</v>
      </c>
      <c r="T22" s="36">
        <v>2</v>
      </c>
      <c r="U22" s="53">
        <f t="shared" si="5"/>
        <v>110</v>
      </c>
      <c r="V22" s="36">
        <v>94</v>
      </c>
      <c r="W22" s="36">
        <v>35</v>
      </c>
      <c r="X22" s="36">
        <v>3</v>
      </c>
      <c r="Y22" s="53">
        <f t="shared" si="6"/>
        <v>129</v>
      </c>
      <c r="AA22" s="73">
        <v>17</v>
      </c>
    </row>
    <row r="23" spans="1:27" x14ac:dyDescent="0.25">
      <c r="A23" s="51" t="s">
        <v>23</v>
      </c>
      <c r="B23" s="52">
        <v>0.66666666666666663</v>
      </c>
      <c r="C23" s="46" t="str">
        <f>Presence!C25</f>
        <v>Josef Kotlán</v>
      </c>
      <c r="D23" s="46">
        <f>Presence!D25</f>
        <v>0</v>
      </c>
      <c r="E23" s="33" t="str">
        <f>Presence!B25</f>
        <v xml:space="preserve">KK Blansko </v>
      </c>
      <c r="F23" s="34">
        <f t="shared" si="0"/>
        <v>351</v>
      </c>
      <c r="G23" s="34">
        <f t="shared" si="1"/>
        <v>144</v>
      </c>
      <c r="H23" s="34">
        <f t="shared" si="2"/>
        <v>11</v>
      </c>
      <c r="I23" s="34">
        <f t="shared" si="8"/>
        <v>495</v>
      </c>
      <c r="J23" s="36">
        <v>81</v>
      </c>
      <c r="K23" s="36">
        <v>36</v>
      </c>
      <c r="L23" s="36">
        <v>2</v>
      </c>
      <c r="M23" s="53">
        <f>SUM(J23+K23)</f>
        <v>117</v>
      </c>
      <c r="N23" s="36">
        <v>91</v>
      </c>
      <c r="O23" s="36">
        <v>39</v>
      </c>
      <c r="P23" s="36">
        <v>2</v>
      </c>
      <c r="Q23" s="53">
        <f t="shared" si="4"/>
        <v>130</v>
      </c>
      <c r="R23" s="36">
        <v>94</v>
      </c>
      <c r="S23" s="36">
        <v>35</v>
      </c>
      <c r="T23" s="36">
        <v>4</v>
      </c>
      <c r="U23" s="53">
        <f t="shared" si="5"/>
        <v>129</v>
      </c>
      <c r="V23" s="36">
        <v>85</v>
      </c>
      <c r="W23" s="36">
        <v>34</v>
      </c>
      <c r="X23" s="36">
        <v>3</v>
      </c>
      <c r="Y23" s="53">
        <f t="shared" si="6"/>
        <v>119</v>
      </c>
      <c r="AA23" s="73">
        <v>18</v>
      </c>
    </row>
    <row r="24" spans="1:27" x14ac:dyDescent="0.25">
      <c r="A24" s="51" t="s">
        <v>23</v>
      </c>
      <c r="B24" s="52">
        <v>0.76388888888888884</v>
      </c>
      <c r="C24" s="46" t="str">
        <f>Presence!C37</f>
        <v>Rudolf Zouhar</v>
      </c>
      <c r="D24" s="46">
        <f>Presence!D37</f>
        <v>0</v>
      </c>
      <c r="E24" s="33" t="str">
        <f>Presence!B37</f>
        <v xml:space="preserve">TJ Sokol Brno IV </v>
      </c>
      <c r="F24" s="34">
        <f t="shared" si="0"/>
        <v>353</v>
      </c>
      <c r="G24" s="34">
        <f t="shared" si="1"/>
        <v>141</v>
      </c>
      <c r="H24" s="34">
        <f t="shared" si="2"/>
        <v>12</v>
      </c>
      <c r="I24" s="34">
        <f t="shared" si="8"/>
        <v>494</v>
      </c>
      <c r="J24" s="36">
        <v>91</v>
      </c>
      <c r="K24" s="36">
        <v>27</v>
      </c>
      <c r="L24" s="36">
        <v>4</v>
      </c>
      <c r="M24" s="53">
        <f>SUM(J24+K24)</f>
        <v>118</v>
      </c>
      <c r="N24" s="36">
        <v>92</v>
      </c>
      <c r="O24" s="36">
        <v>35</v>
      </c>
      <c r="P24" s="36">
        <v>2</v>
      </c>
      <c r="Q24" s="53">
        <f t="shared" si="4"/>
        <v>127</v>
      </c>
      <c r="R24" s="36">
        <v>85</v>
      </c>
      <c r="S24" s="36">
        <v>36</v>
      </c>
      <c r="T24" s="36">
        <v>4</v>
      </c>
      <c r="U24" s="53">
        <f t="shared" si="5"/>
        <v>121</v>
      </c>
      <c r="V24" s="36">
        <v>85</v>
      </c>
      <c r="W24" s="36">
        <v>43</v>
      </c>
      <c r="X24" s="36">
        <v>2</v>
      </c>
      <c r="Y24" s="53">
        <f t="shared" si="6"/>
        <v>128</v>
      </c>
      <c r="AA24" s="73">
        <v>19</v>
      </c>
    </row>
    <row r="25" spans="1:27" x14ac:dyDescent="0.25">
      <c r="A25" s="51" t="s">
        <v>23</v>
      </c>
      <c r="B25" s="52">
        <v>0.56944444444444442</v>
      </c>
      <c r="C25" s="46" t="str">
        <f>Presence!C20</f>
        <v>Josef Hájek</v>
      </c>
      <c r="D25" s="46">
        <f>Presence!D20</f>
        <v>0</v>
      </c>
      <c r="E25" s="33" t="str">
        <f>Presence!B20</f>
        <v xml:space="preserve">KK Orel Telnice </v>
      </c>
      <c r="F25" s="34">
        <f t="shared" si="0"/>
        <v>364</v>
      </c>
      <c r="G25" s="34">
        <f t="shared" si="1"/>
        <v>129</v>
      </c>
      <c r="H25" s="34">
        <f t="shared" si="2"/>
        <v>11</v>
      </c>
      <c r="I25" s="34">
        <f t="shared" si="8"/>
        <v>493</v>
      </c>
      <c r="J25" s="36">
        <v>91</v>
      </c>
      <c r="K25" s="36">
        <v>25</v>
      </c>
      <c r="L25" s="36">
        <v>5</v>
      </c>
      <c r="M25" s="53">
        <f>SUM(J25+K25)</f>
        <v>116</v>
      </c>
      <c r="N25" s="36">
        <v>97</v>
      </c>
      <c r="O25" s="36">
        <v>36</v>
      </c>
      <c r="P25" s="36">
        <v>1</v>
      </c>
      <c r="Q25" s="53">
        <f t="shared" si="4"/>
        <v>133</v>
      </c>
      <c r="R25" s="36">
        <v>91</v>
      </c>
      <c r="S25" s="36">
        <v>42</v>
      </c>
      <c r="T25" s="36">
        <v>3</v>
      </c>
      <c r="U25" s="53">
        <f t="shared" si="5"/>
        <v>133</v>
      </c>
      <c r="V25" s="36">
        <v>85</v>
      </c>
      <c r="W25" s="36">
        <v>26</v>
      </c>
      <c r="X25" s="36">
        <v>2</v>
      </c>
      <c r="Y25" s="53">
        <f t="shared" si="6"/>
        <v>111</v>
      </c>
      <c r="AA25" s="73">
        <v>20</v>
      </c>
    </row>
    <row r="26" spans="1:27" x14ac:dyDescent="0.25">
      <c r="A26" s="51" t="s">
        <v>23</v>
      </c>
      <c r="B26" s="52">
        <v>0.4236111111111111</v>
      </c>
      <c r="C26" s="46" t="str">
        <f>Presence!C39</f>
        <v>Petr Vaňura</v>
      </c>
      <c r="D26" s="46">
        <f>Presence!D39</f>
        <v>0</v>
      </c>
      <c r="E26" s="33" t="str">
        <f>Presence!B39</f>
        <v>KK Brno Židenice</v>
      </c>
      <c r="F26" s="34">
        <f t="shared" si="0"/>
        <v>325</v>
      </c>
      <c r="G26" s="34">
        <f t="shared" si="1"/>
        <v>165</v>
      </c>
      <c r="H26" s="34">
        <f t="shared" si="2"/>
        <v>13</v>
      </c>
      <c r="I26" s="34">
        <f t="shared" si="8"/>
        <v>490</v>
      </c>
      <c r="J26" s="36">
        <v>87</v>
      </c>
      <c r="K26" s="36">
        <v>61</v>
      </c>
      <c r="L26" s="36">
        <v>2</v>
      </c>
      <c r="M26" s="53">
        <f>SUM(J26+K26)</f>
        <v>148</v>
      </c>
      <c r="N26" s="36">
        <v>79</v>
      </c>
      <c r="O26" s="36">
        <v>35</v>
      </c>
      <c r="P26" s="36">
        <v>3</v>
      </c>
      <c r="Q26" s="53">
        <f t="shared" si="4"/>
        <v>114</v>
      </c>
      <c r="R26" s="36">
        <v>70</v>
      </c>
      <c r="S26" s="36">
        <v>42</v>
      </c>
      <c r="T26" s="36">
        <v>3</v>
      </c>
      <c r="U26" s="53">
        <f t="shared" si="5"/>
        <v>112</v>
      </c>
      <c r="V26" s="36">
        <v>89</v>
      </c>
      <c r="W26" s="36">
        <v>27</v>
      </c>
      <c r="X26" s="36">
        <v>5</v>
      </c>
      <c r="Y26" s="53">
        <f t="shared" si="6"/>
        <v>116</v>
      </c>
      <c r="AA26" s="73">
        <v>21</v>
      </c>
    </row>
    <row r="27" spans="1:27" x14ac:dyDescent="0.25">
      <c r="A27" s="51" t="s">
        <v>23</v>
      </c>
      <c r="B27" s="52">
        <v>0.47222222222222227</v>
      </c>
      <c r="C27" s="46" t="str">
        <f>Presence!C16</f>
        <v>Zdeněk Kouřil</v>
      </c>
      <c r="D27" s="46">
        <f>Presence!D16</f>
        <v>0</v>
      </c>
      <c r="E27" s="33" t="str">
        <f>Presence!B16</f>
        <v xml:space="preserve">SK Brno Žabovřesky </v>
      </c>
      <c r="F27" s="34">
        <f t="shared" si="0"/>
        <v>332</v>
      </c>
      <c r="G27" s="34">
        <f t="shared" si="1"/>
        <v>156</v>
      </c>
      <c r="H27" s="34">
        <f t="shared" si="2"/>
        <v>11</v>
      </c>
      <c r="I27" s="34">
        <f t="shared" si="8"/>
        <v>488</v>
      </c>
      <c r="J27" s="36">
        <v>86</v>
      </c>
      <c r="K27" s="36">
        <v>18</v>
      </c>
      <c r="L27" s="36">
        <v>6</v>
      </c>
      <c r="M27" s="53">
        <f>SUM(J27:K27)</f>
        <v>104</v>
      </c>
      <c r="N27" s="36">
        <v>75</v>
      </c>
      <c r="O27" s="36">
        <v>50</v>
      </c>
      <c r="P27" s="36">
        <v>3</v>
      </c>
      <c r="Q27" s="53">
        <f t="shared" si="4"/>
        <v>125</v>
      </c>
      <c r="R27" s="36">
        <v>85</v>
      </c>
      <c r="S27" s="36">
        <v>44</v>
      </c>
      <c r="T27" s="36">
        <v>1</v>
      </c>
      <c r="U27" s="53">
        <f t="shared" si="5"/>
        <v>129</v>
      </c>
      <c r="V27" s="36">
        <v>86</v>
      </c>
      <c r="W27" s="36">
        <v>44</v>
      </c>
      <c r="X27" s="36">
        <v>1</v>
      </c>
      <c r="Y27" s="53">
        <f t="shared" si="6"/>
        <v>130</v>
      </c>
      <c r="AA27" s="73"/>
    </row>
    <row r="28" spans="1:27" x14ac:dyDescent="0.25">
      <c r="A28" s="51" t="s">
        <v>23</v>
      </c>
      <c r="B28" s="52">
        <v>0.71527777777777779</v>
      </c>
      <c r="C28" s="46" t="str">
        <f>Presence!C27</f>
        <v>Jan Šmerda</v>
      </c>
      <c r="D28" s="46">
        <f>Presence!D27</f>
        <v>0</v>
      </c>
      <c r="E28" s="33" t="str">
        <f>Presence!B27</f>
        <v xml:space="preserve">KK Blansko </v>
      </c>
      <c r="F28" s="34">
        <f t="shared" si="0"/>
        <v>321</v>
      </c>
      <c r="G28" s="34">
        <f t="shared" si="1"/>
        <v>166</v>
      </c>
      <c r="H28" s="34">
        <f t="shared" si="2"/>
        <v>11</v>
      </c>
      <c r="I28" s="34">
        <f t="shared" si="8"/>
        <v>487</v>
      </c>
      <c r="J28" s="36">
        <v>70</v>
      </c>
      <c r="K28" s="36">
        <v>45</v>
      </c>
      <c r="L28" s="36">
        <v>2</v>
      </c>
      <c r="M28" s="53">
        <f t="shared" ref="M28:M38" si="9">SUM(J28+K28)</f>
        <v>115</v>
      </c>
      <c r="N28" s="36">
        <v>81</v>
      </c>
      <c r="O28" s="36">
        <v>43</v>
      </c>
      <c r="P28" s="36">
        <v>3</v>
      </c>
      <c r="Q28" s="53">
        <f t="shared" si="4"/>
        <v>124</v>
      </c>
      <c r="R28" s="36">
        <v>91</v>
      </c>
      <c r="S28" s="36">
        <v>43</v>
      </c>
      <c r="T28" s="36">
        <v>2</v>
      </c>
      <c r="U28" s="53">
        <f t="shared" si="5"/>
        <v>134</v>
      </c>
      <c r="V28" s="36">
        <v>79</v>
      </c>
      <c r="W28" s="36">
        <v>35</v>
      </c>
      <c r="X28" s="36">
        <v>4</v>
      </c>
      <c r="Y28" s="53">
        <f t="shared" si="6"/>
        <v>114</v>
      </c>
      <c r="AA28" s="73"/>
    </row>
    <row r="29" spans="1:27" x14ac:dyDescent="0.25">
      <c r="A29" s="51" t="s">
        <v>23</v>
      </c>
      <c r="B29" s="52">
        <v>0.47222222222222227</v>
      </c>
      <c r="C29" s="46" t="str">
        <f>Presence!C10</f>
        <v>František Kellner</v>
      </c>
      <c r="D29" s="46">
        <f>Presence!D10</f>
        <v>0</v>
      </c>
      <c r="E29" s="33" t="str">
        <f>Presence!B10</f>
        <v xml:space="preserve">KK MS Brno </v>
      </c>
      <c r="F29" s="34">
        <f t="shared" si="0"/>
        <v>348</v>
      </c>
      <c r="G29" s="34">
        <f t="shared" si="1"/>
        <v>139</v>
      </c>
      <c r="H29" s="34">
        <f t="shared" si="2"/>
        <v>13</v>
      </c>
      <c r="I29" s="34">
        <f t="shared" si="8"/>
        <v>487</v>
      </c>
      <c r="J29" s="36">
        <v>66</v>
      </c>
      <c r="K29" s="36">
        <v>31</v>
      </c>
      <c r="L29" s="36">
        <v>5</v>
      </c>
      <c r="M29" s="53">
        <f t="shared" si="9"/>
        <v>97</v>
      </c>
      <c r="N29" s="36">
        <v>97</v>
      </c>
      <c r="O29" s="36">
        <v>32</v>
      </c>
      <c r="P29" s="36">
        <v>4</v>
      </c>
      <c r="Q29" s="53">
        <f t="shared" si="4"/>
        <v>129</v>
      </c>
      <c r="R29" s="36">
        <v>100</v>
      </c>
      <c r="S29" s="36">
        <v>33</v>
      </c>
      <c r="T29" s="36">
        <v>0</v>
      </c>
      <c r="U29" s="53">
        <f t="shared" si="5"/>
        <v>133</v>
      </c>
      <c r="V29" s="36">
        <v>85</v>
      </c>
      <c r="W29" s="36">
        <v>43</v>
      </c>
      <c r="X29" s="36">
        <v>4</v>
      </c>
      <c r="Y29" s="53">
        <f t="shared" si="6"/>
        <v>128</v>
      </c>
      <c r="AA29" s="73"/>
    </row>
    <row r="30" spans="1:27" x14ac:dyDescent="0.25">
      <c r="A30" s="51" t="s">
        <v>23</v>
      </c>
      <c r="B30" s="52">
        <v>0.375</v>
      </c>
      <c r="C30" s="46" t="str">
        <f>Presence!C5</f>
        <v>Jaroslav Smrž</v>
      </c>
      <c r="D30" s="46">
        <f>Presence!D5</f>
        <v>0</v>
      </c>
      <c r="E30" s="33" t="str">
        <f>Presence!B5</f>
        <v xml:space="preserve">KK Slovan Rosice </v>
      </c>
      <c r="F30" s="34">
        <f t="shared" si="0"/>
        <v>330</v>
      </c>
      <c r="G30" s="34">
        <f t="shared" si="1"/>
        <v>155</v>
      </c>
      <c r="H30" s="34">
        <f t="shared" si="2"/>
        <v>11</v>
      </c>
      <c r="I30" s="34">
        <f t="shared" si="8"/>
        <v>485</v>
      </c>
      <c r="J30" s="36">
        <v>83</v>
      </c>
      <c r="K30" s="36">
        <v>36</v>
      </c>
      <c r="L30" s="36">
        <v>4</v>
      </c>
      <c r="M30" s="53">
        <f t="shared" si="9"/>
        <v>119</v>
      </c>
      <c r="N30" s="36">
        <v>81</v>
      </c>
      <c r="O30" s="36">
        <v>35</v>
      </c>
      <c r="P30" s="36">
        <v>2</v>
      </c>
      <c r="Q30" s="53">
        <f t="shared" si="4"/>
        <v>116</v>
      </c>
      <c r="R30" s="36">
        <v>80</v>
      </c>
      <c r="S30" s="36">
        <v>52</v>
      </c>
      <c r="T30" s="36">
        <v>1</v>
      </c>
      <c r="U30" s="53">
        <f t="shared" si="5"/>
        <v>132</v>
      </c>
      <c r="V30" s="36">
        <v>86</v>
      </c>
      <c r="W30" s="36">
        <v>32</v>
      </c>
      <c r="X30" s="36">
        <v>4</v>
      </c>
      <c r="Y30" s="53">
        <f t="shared" si="6"/>
        <v>118</v>
      </c>
      <c r="AA30" s="73"/>
    </row>
    <row r="31" spans="1:27" x14ac:dyDescent="0.25">
      <c r="A31" s="51" t="s">
        <v>23</v>
      </c>
      <c r="B31" s="52">
        <v>0.66666666666666663</v>
      </c>
      <c r="C31" s="46" t="str">
        <f>Presence!C26</f>
        <v>Karel Kolařík</v>
      </c>
      <c r="D31" s="46">
        <f>Presence!D26</f>
        <v>0</v>
      </c>
      <c r="E31" s="33" t="str">
        <f>Presence!B26</f>
        <v xml:space="preserve">KK Blansko </v>
      </c>
      <c r="F31" s="34">
        <f t="shared" si="0"/>
        <v>340</v>
      </c>
      <c r="G31" s="34">
        <f t="shared" si="1"/>
        <v>145</v>
      </c>
      <c r="H31" s="34">
        <f t="shared" si="2"/>
        <v>11</v>
      </c>
      <c r="I31" s="34">
        <f t="shared" si="8"/>
        <v>485</v>
      </c>
      <c r="J31" s="36">
        <v>74</v>
      </c>
      <c r="K31" s="36">
        <v>26</v>
      </c>
      <c r="L31" s="36">
        <v>5</v>
      </c>
      <c r="M31" s="53">
        <f t="shared" si="9"/>
        <v>100</v>
      </c>
      <c r="N31" s="36">
        <v>89</v>
      </c>
      <c r="O31" s="36">
        <v>45</v>
      </c>
      <c r="P31" s="36">
        <v>1</v>
      </c>
      <c r="Q31" s="53">
        <f t="shared" si="4"/>
        <v>134</v>
      </c>
      <c r="R31" s="36">
        <v>87</v>
      </c>
      <c r="S31" s="36">
        <v>40</v>
      </c>
      <c r="T31" s="36">
        <v>2</v>
      </c>
      <c r="U31" s="53">
        <f t="shared" si="5"/>
        <v>127</v>
      </c>
      <c r="V31" s="36">
        <v>90</v>
      </c>
      <c r="W31" s="36">
        <v>34</v>
      </c>
      <c r="X31" s="36">
        <v>3</v>
      </c>
      <c r="Y31" s="53">
        <f t="shared" si="6"/>
        <v>124</v>
      </c>
      <c r="AA31" s="73"/>
    </row>
    <row r="32" spans="1:27" x14ac:dyDescent="0.25">
      <c r="A32" s="51" t="s">
        <v>23</v>
      </c>
      <c r="B32" s="52">
        <v>0.66666666666666663</v>
      </c>
      <c r="C32" s="46" t="str">
        <f>Presence!C29</f>
        <v>Petr Juránek</v>
      </c>
      <c r="D32" s="46">
        <f>Presence!D29</f>
        <v>0</v>
      </c>
      <c r="E32" s="33" t="str">
        <f>Presence!B29</f>
        <v xml:space="preserve">KS Devítka Brno </v>
      </c>
      <c r="F32" s="34">
        <f t="shared" si="0"/>
        <v>351</v>
      </c>
      <c r="G32" s="34">
        <f t="shared" si="1"/>
        <v>134</v>
      </c>
      <c r="H32" s="34">
        <f t="shared" si="2"/>
        <v>14</v>
      </c>
      <c r="I32" s="34">
        <f t="shared" si="8"/>
        <v>485</v>
      </c>
      <c r="J32" s="36">
        <v>81</v>
      </c>
      <c r="K32" s="36">
        <v>24</v>
      </c>
      <c r="L32" s="36">
        <v>3</v>
      </c>
      <c r="M32" s="53">
        <f t="shared" si="9"/>
        <v>105</v>
      </c>
      <c r="N32" s="36">
        <v>91</v>
      </c>
      <c r="O32" s="36">
        <v>45</v>
      </c>
      <c r="P32" s="36">
        <v>4</v>
      </c>
      <c r="Q32" s="53">
        <f t="shared" si="4"/>
        <v>136</v>
      </c>
      <c r="R32" s="36">
        <v>91</v>
      </c>
      <c r="S32" s="36">
        <v>41</v>
      </c>
      <c r="T32" s="36">
        <v>4</v>
      </c>
      <c r="U32" s="53">
        <f t="shared" si="5"/>
        <v>132</v>
      </c>
      <c r="V32" s="36">
        <v>88</v>
      </c>
      <c r="W32" s="36">
        <v>24</v>
      </c>
      <c r="X32" s="36">
        <v>3</v>
      </c>
      <c r="Y32" s="53">
        <f t="shared" si="6"/>
        <v>112</v>
      </c>
      <c r="AA32" s="73"/>
    </row>
    <row r="33" spans="1:27" x14ac:dyDescent="0.25">
      <c r="A33" s="51" t="s">
        <v>23</v>
      </c>
      <c r="B33" s="52">
        <v>0.61805555555555558</v>
      </c>
      <c r="C33" s="46" t="str">
        <f>Presence!C24</f>
        <v>Ladislav Musil</v>
      </c>
      <c r="D33" s="46">
        <f>Presence!D24</f>
        <v>0</v>
      </c>
      <c r="E33" s="33" t="str">
        <f>Presence!B24</f>
        <v xml:space="preserve">KK Blansko </v>
      </c>
      <c r="F33" s="34">
        <f t="shared" si="0"/>
        <v>355</v>
      </c>
      <c r="G33" s="34">
        <f t="shared" si="1"/>
        <v>130</v>
      </c>
      <c r="H33" s="34">
        <f t="shared" si="2"/>
        <v>13</v>
      </c>
      <c r="I33" s="34">
        <f t="shared" si="8"/>
        <v>485</v>
      </c>
      <c r="J33" s="36">
        <v>79</v>
      </c>
      <c r="K33" s="36">
        <v>34</v>
      </c>
      <c r="L33" s="36">
        <v>2</v>
      </c>
      <c r="M33" s="53">
        <f t="shared" si="9"/>
        <v>113</v>
      </c>
      <c r="N33" s="36">
        <v>99</v>
      </c>
      <c r="O33" s="36">
        <v>36</v>
      </c>
      <c r="P33" s="36">
        <v>5</v>
      </c>
      <c r="Q33" s="53">
        <f t="shared" si="4"/>
        <v>135</v>
      </c>
      <c r="R33" s="36">
        <v>96</v>
      </c>
      <c r="S33" s="36">
        <v>34</v>
      </c>
      <c r="T33" s="36">
        <v>3</v>
      </c>
      <c r="U33" s="53">
        <f t="shared" si="5"/>
        <v>130</v>
      </c>
      <c r="V33" s="36">
        <v>81</v>
      </c>
      <c r="W33" s="36">
        <v>26</v>
      </c>
      <c r="X33" s="36">
        <v>3</v>
      </c>
      <c r="Y33" s="53">
        <f t="shared" si="6"/>
        <v>107</v>
      </c>
      <c r="AA33" s="73"/>
    </row>
    <row r="34" spans="1:27" x14ac:dyDescent="0.25">
      <c r="A34" s="51" t="s">
        <v>23</v>
      </c>
      <c r="B34" s="52">
        <v>0.47222222222222227</v>
      </c>
      <c r="C34" s="46" t="str">
        <f>Presence!C15</f>
        <v>Eduard Ostřížek</v>
      </c>
      <c r="D34" s="46">
        <f>Presence!D15</f>
        <v>0</v>
      </c>
      <c r="E34" s="33" t="str">
        <f>Presence!B15</f>
        <v xml:space="preserve">SK Brno Žabovřesky </v>
      </c>
      <c r="F34" s="34">
        <f t="shared" si="0"/>
        <v>355</v>
      </c>
      <c r="G34" s="34">
        <f t="shared" si="1"/>
        <v>127</v>
      </c>
      <c r="H34" s="34">
        <f t="shared" si="2"/>
        <v>13</v>
      </c>
      <c r="I34" s="34">
        <f t="shared" si="8"/>
        <v>482</v>
      </c>
      <c r="J34" s="36">
        <v>83</v>
      </c>
      <c r="K34" s="36">
        <v>26</v>
      </c>
      <c r="L34" s="36">
        <v>3</v>
      </c>
      <c r="M34" s="53">
        <f t="shared" si="9"/>
        <v>109</v>
      </c>
      <c r="N34" s="36">
        <v>93</v>
      </c>
      <c r="O34" s="36">
        <v>43</v>
      </c>
      <c r="P34" s="36">
        <v>4</v>
      </c>
      <c r="Q34" s="53">
        <f t="shared" si="4"/>
        <v>136</v>
      </c>
      <c r="R34" s="36">
        <v>89</v>
      </c>
      <c r="S34" s="36">
        <v>31</v>
      </c>
      <c r="T34" s="36">
        <v>3</v>
      </c>
      <c r="U34" s="53">
        <f t="shared" si="5"/>
        <v>120</v>
      </c>
      <c r="V34" s="36">
        <v>90</v>
      </c>
      <c r="W34" s="36">
        <v>27</v>
      </c>
      <c r="X34" s="36">
        <v>3</v>
      </c>
      <c r="Y34" s="53">
        <f t="shared" si="6"/>
        <v>117</v>
      </c>
      <c r="AA34" s="73"/>
    </row>
    <row r="35" spans="1:27" x14ac:dyDescent="0.25">
      <c r="A35" s="51" t="s">
        <v>23</v>
      </c>
      <c r="B35" s="52">
        <v>0.56944444444444442</v>
      </c>
      <c r="C35" s="46" t="str">
        <f>Presence!C14</f>
        <v>Zdeněk Žižlavský</v>
      </c>
      <c r="D35" s="46">
        <f>Presence!D8</f>
        <v>0</v>
      </c>
      <c r="E35" s="33" t="str">
        <f>Presence!B14</f>
        <v xml:space="preserve">KK MS Brno </v>
      </c>
      <c r="F35" s="34">
        <f t="shared" si="0"/>
        <v>338</v>
      </c>
      <c r="G35" s="34">
        <f t="shared" si="1"/>
        <v>138</v>
      </c>
      <c r="H35" s="34">
        <f t="shared" si="2"/>
        <v>11</v>
      </c>
      <c r="I35" s="34">
        <f t="shared" si="8"/>
        <v>476</v>
      </c>
      <c r="J35" s="36">
        <v>79</v>
      </c>
      <c r="K35" s="36">
        <v>35</v>
      </c>
      <c r="L35" s="36">
        <v>2</v>
      </c>
      <c r="M35" s="53">
        <f t="shared" si="9"/>
        <v>114</v>
      </c>
      <c r="N35" s="36">
        <v>79</v>
      </c>
      <c r="O35" s="36">
        <v>34</v>
      </c>
      <c r="P35" s="36">
        <v>2</v>
      </c>
      <c r="Q35" s="53">
        <f t="shared" si="4"/>
        <v>113</v>
      </c>
      <c r="R35" s="36">
        <v>90</v>
      </c>
      <c r="S35" s="36">
        <v>34</v>
      </c>
      <c r="T35" s="36">
        <v>4</v>
      </c>
      <c r="U35" s="53">
        <f t="shared" si="5"/>
        <v>124</v>
      </c>
      <c r="V35" s="36">
        <v>90</v>
      </c>
      <c r="W35" s="36">
        <v>35</v>
      </c>
      <c r="X35" s="36">
        <v>3</v>
      </c>
      <c r="Y35" s="53">
        <f t="shared" si="6"/>
        <v>125</v>
      </c>
      <c r="AA35" s="74"/>
    </row>
    <row r="36" spans="1:27" x14ac:dyDescent="0.25">
      <c r="A36" s="51" t="s">
        <v>23</v>
      </c>
      <c r="B36" s="52">
        <v>0.4236111111111111</v>
      </c>
      <c r="C36" s="46" t="str">
        <f>Presence!C7</f>
        <v>Jiří Jungmann</v>
      </c>
      <c r="D36" s="46">
        <f>Presence!D13</f>
        <v>0</v>
      </c>
      <c r="E36" s="33" t="str">
        <f>Presence!B7</f>
        <v xml:space="preserve">KK MS Brno </v>
      </c>
      <c r="F36" s="34">
        <f t="shared" si="0"/>
        <v>333</v>
      </c>
      <c r="G36" s="34">
        <f t="shared" si="1"/>
        <v>138</v>
      </c>
      <c r="H36" s="34">
        <f t="shared" si="2"/>
        <v>13</v>
      </c>
      <c r="I36" s="34">
        <f t="shared" si="8"/>
        <v>471</v>
      </c>
      <c r="J36" s="36">
        <v>88</v>
      </c>
      <c r="K36" s="36">
        <v>33</v>
      </c>
      <c r="L36" s="36">
        <v>4</v>
      </c>
      <c r="M36" s="53">
        <f t="shared" si="9"/>
        <v>121</v>
      </c>
      <c r="N36" s="36">
        <v>87</v>
      </c>
      <c r="O36" s="36">
        <v>43</v>
      </c>
      <c r="P36" s="36">
        <v>1</v>
      </c>
      <c r="Q36" s="53">
        <f t="shared" si="4"/>
        <v>130</v>
      </c>
      <c r="R36" s="36">
        <v>80</v>
      </c>
      <c r="S36" s="36">
        <v>27</v>
      </c>
      <c r="T36" s="36">
        <v>4</v>
      </c>
      <c r="U36" s="53">
        <f t="shared" si="5"/>
        <v>107</v>
      </c>
      <c r="V36" s="36">
        <v>78</v>
      </c>
      <c r="W36" s="36">
        <v>35</v>
      </c>
      <c r="X36" s="36">
        <v>4</v>
      </c>
      <c r="Y36" s="53">
        <f t="shared" si="6"/>
        <v>113</v>
      </c>
      <c r="AA36" s="74"/>
    </row>
    <row r="37" spans="1:27" x14ac:dyDescent="0.25">
      <c r="A37" s="51" t="s">
        <v>23</v>
      </c>
      <c r="B37" s="52">
        <v>0.4236111111111111</v>
      </c>
      <c r="C37" s="46" t="str">
        <f>Presence!C8</f>
        <v>Milan Sklenák</v>
      </c>
      <c r="D37" s="46">
        <f>Presence!D14</f>
        <v>0</v>
      </c>
      <c r="E37" s="33" t="str">
        <f>Presence!B8</f>
        <v xml:space="preserve">KK MS Brno </v>
      </c>
      <c r="F37" s="34">
        <f t="shared" si="0"/>
        <v>329</v>
      </c>
      <c r="G37" s="34">
        <f t="shared" si="1"/>
        <v>134</v>
      </c>
      <c r="H37" s="34">
        <f t="shared" si="2"/>
        <v>15</v>
      </c>
      <c r="I37" s="34">
        <f t="shared" si="8"/>
        <v>463</v>
      </c>
      <c r="J37" s="36">
        <v>80</v>
      </c>
      <c r="K37" s="36">
        <v>24</v>
      </c>
      <c r="L37" s="36">
        <v>4</v>
      </c>
      <c r="M37" s="53">
        <f t="shared" si="9"/>
        <v>104</v>
      </c>
      <c r="N37" s="36">
        <v>79</v>
      </c>
      <c r="O37" s="36">
        <v>33</v>
      </c>
      <c r="P37" s="36">
        <v>5</v>
      </c>
      <c r="Q37" s="53">
        <f t="shared" si="4"/>
        <v>112</v>
      </c>
      <c r="R37" s="36">
        <v>90</v>
      </c>
      <c r="S37" s="36">
        <v>35</v>
      </c>
      <c r="T37" s="36">
        <v>5</v>
      </c>
      <c r="U37" s="53">
        <f t="shared" si="5"/>
        <v>125</v>
      </c>
      <c r="V37" s="36">
        <v>80</v>
      </c>
      <c r="W37" s="36">
        <v>42</v>
      </c>
      <c r="X37" s="36">
        <v>1</v>
      </c>
      <c r="Y37" s="53">
        <f t="shared" si="6"/>
        <v>122</v>
      </c>
      <c r="AA37" s="74"/>
    </row>
    <row r="38" spans="1:27" x14ac:dyDescent="0.25">
      <c r="A38" s="51" t="s">
        <v>23</v>
      </c>
      <c r="B38" s="52">
        <v>0.4236111111111111</v>
      </c>
      <c r="C38" s="46" t="str">
        <f>Presence!C6</f>
        <v>Pavel Zajíc</v>
      </c>
      <c r="D38" s="46">
        <f>Presence!D6</f>
        <v>0</v>
      </c>
      <c r="E38" s="33" t="str">
        <f>Presence!B6</f>
        <v xml:space="preserve">KK Slovan Rosice </v>
      </c>
      <c r="F38" s="34">
        <f t="shared" si="0"/>
        <v>318</v>
      </c>
      <c r="G38" s="34">
        <f t="shared" si="1"/>
        <v>140</v>
      </c>
      <c r="H38" s="34">
        <f t="shared" si="2"/>
        <v>12</v>
      </c>
      <c r="I38" s="34">
        <f t="shared" si="8"/>
        <v>458</v>
      </c>
      <c r="J38" s="36">
        <v>86</v>
      </c>
      <c r="K38" s="36">
        <v>25</v>
      </c>
      <c r="L38" s="36">
        <v>5</v>
      </c>
      <c r="M38" s="53">
        <f t="shared" si="9"/>
        <v>111</v>
      </c>
      <c r="N38" s="36">
        <v>66</v>
      </c>
      <c r="O38" s="36">
        <v>45</v>
      </c>
      <c r="P38" s="36">
        <v>1</v>
      </c>
      <c r="Q38" s="53">
        <f t="shared" si="4"/>
        <v>111</v>
      </c>
      <c r="R38" s="36">
        <v>79</v>
      </c>
      <c r="S38" s="36">
        <v>35</v>
      </c>
      <c r="T38" s="36">
        <v>3</v>
      </c>
      <c r="U38" s="53">
        <f t="shared" si="5"/>
        <v>114</v>
      </c>
      <c r="V38" s="36">
        <v>87</v>
      </c>
      <c r="W38" s="36">
        <v>35</v>
      </c>
      <c r="X38" s="36">
        <v>3</v>
      </c>
      <c r="Y38" s="53">
        <f t="shared" si="6"/>
        <v>122</v>
      </c>
      <c r="AA38" s="74"/>
    </row>
    <row r="39" spans="1:27" x14ac:dyDescent="0.25">
      <c r="A39" s="51" t="s">
        <v>23</v>
      </c>
      <c r="B39" s="52">
        <v>0.56944444444444442</v>
      </c>
      <c r="C39" s="46" t="str">
        <f>Presence!C19</f>
        <v>Milan Doušek</v>
      </c>
      <c r="D39" s="46">
        <f>Presence!D19</f>
        <v>0</v>
      </c>
      <c r="E39" s="33" t="str">
        <f>Presence!B19</f>
        <v xml:space="preserve">KK Orel Telnice </v>
      </c>
      <c r="F39" s="34">
        <f t="shared" si="0"/>
        <v>325</v>
      </c>
      <c r="G39" s="34">
        <f t="shared" si="1"/>
        <v>125</v>
      </c>
      <c r="H39" s="34">
        <f t="shared" si="2"/>
        <v>15</v>
      </c>
      <c r="I39" s="34">
        <f t="shared" si="8"/>
        <v>450</v>
      </c>
      <c r="J39" s="36">
        <v>81</v>
      </c>
      <c r="K39" s="36">
        <v>36</v>
      </c>
      <c r="L39" s="36">
        <v>3</v>
      </c>
      <c r="M39" s="53">
        <f>SUM(J39:K39)</f>
        <v>117</v>
      </c>
      <c r="N39" s="36">
        <v>69</v>
      </c>
      <c r="O39" s="36">
        <v>27</v>
      </c>
      <c r="P39" s="36">
        <v>6</v>
      </c>
      <c r="Q39" s="53">
        <f t="shared" si="4"/>
        <v>96</v>
      </c>
      <c r="R39" s="36">
        <v>95</v>
      </c>
      <c r="S39" s="36">
        <v>36</v>
      </c>
      <c r="T39" s="36">
        <v>3</v>
      </c>
      <c r="U39" s="53">
        <f t="shared" si="5"/>
        <v>131</v>
      </c>
      <c r="V39" s="36">
        <v>80</v>
      </c>
      <c r="W39" s="36">
        <v>26</v>
      </c>
      <c r="X39" s="36">
        <v>3</v>
      </c>
      <c r="Y39" s="53">
        <f t="shared" si="6"/>
        <v>106</v>
      </c>
    </row>
    <row r="40" spans="1:27" x14ac:dyDescent="0.25">
      <c r="A40" s="51" t="s">
        <v>23</v>
      </c>
      <c r="B40" s="52">
        <v>0.56944444444444442</v>
      </c>
      <c r="C40" s="46" t="str">
        <f>Presence!C13</f>
        <v>Štěpán Kalas</v>
      </c>
      <c r="D40" s="46">
        <f>Presence!D7</f>
        <v>0</v>
      </c>
      <c r="E40" s="33" t="str">
        <f>Presence!B13</f>
        <v xml:space="preserve">KK MS Brno </v>
      </c>
      <c r="F40" s="34">
        <f t="shared" si="0"/>
        <v>334</v>
      </c>
      <c r="G40" s="34">
        <f t="shared" si="1"/>
        <v>113</v>
      </c>
      <c r="H40" s="34">
        <f t="shared" si="2"/>
        <v>16</v>
      </c>
      <c r="I40" s="34">
        <f t="shared" si="8"/>
        <v>447</v>
      </c>
      <c r="J40" s="36">
        <v>78</v>
      </c>
      <c r="K40" s="36">
        <v>33</v>
      </c>
      <c r="L40" s="36">
        <v>3</v>
      </c>
      <c r="M40" s="53">
        <f>SUM(J40+K40)</f>
        <v>111</v>
      </c>
      <c r="N40" s="36">
        <v>89</v>
      </c>
      <c r="O40" s="36">
        <v>27</v>
      </c>
      <c r="P40" s="36">
        <v>4</v>
      </c>
      <c r="Q40" s="53">
        <f t="shared" si="4"/>
        <v>116</v>
      </c>
      <c r="R40" s="36">
        <v>90</v>
      </c>
      <c r="S40" s="36">
        <v>17</v>
      </c>
      <c r="T40" s="36">
        <v>7</v>
      </c>
      <c r="U40" s="53">
        <f t="shared" si="5"/>
        <v>107</v>
      </c>
      <c r="V40" s="36">
        <v>77</v>
      </c>
      <c r="W40" s="36">
        <v>36</v>
      </c>
      <c r="X40" s="36">
        <v>2</v>
      </c>
      <c r="Y40" s="53">
        <f t="shared" si="6"/>
        <v>113</v>
      </c>
    </row>
    <row r="41" spans="1:27" x14ac:dyDescent="0.25">
      <c r="A41" s="51" t="s">
        <v>23</v>
      </c>
      <c r="B41" s="52">
        <v>0.71527777777777779</v>
      </c>
      <c r="C41" s="46" t="str">
        <f>Presence!C30</f>
        <v>Stanislav Barva</v>
      </c>
      <c r="D41" s="46">
        <f>Presence!D30</f>
        <v>0</v>
      </c>
      <c r="E41" s="33" t="str">
        <f>Presence!B30</f>
        <v xml:space="preserve">KS Devítka Brno </v>
      </c>
      <c r="F41" s="34">
        <f t="shared" si="0"/>
        <v>329</v>
      </c>
      <c r="G41" s="34">
        <f t="shared" si="1"/>
        <v>110</v>
      </c>
      <c r="H41" s="34">
        <f t="shared" si="2"/>
        <v>19</v>
      </c>
      <c r="I41" s="34">
        <f t="shared" si="8"/>
        <v>439</v>
      </c>
      <c r="J41" s="36">
        <v>77</v>
      </c>
      <c r="K41" s="36">
        <v>17</v>
      </c>
      <c r="L41" s="36">
        <v>6</v>
      </c>
      <c r="M41" s="53">
        <f>SUM(J41:K41)</f>
        <v>94</v>
      </c>
      <c r="N41" s="36">
        <v>88</v>
      </c>
      <c r="O41" s="36">
        <v>42</v>
      </c>
      <c r="P41" s="36">
        <v>1</v>
      </c>
      <c r="Q41" s="53">
        <f t="shared" si="4"/>
        <v>130</v>
      </c>
      <c r="R41" s="36">
        <v>82</v>
      </c>
      <c r="S41" s="36">
        <v>26</v>
      </c>
      <c r="T41" s="36">
        <v>3</v>
      </c>
      <c r="U41" s="53">
        <f t="shared" si="5"/>
        <v>108</v>
      </c>
      <c r="V41" s="36">
        <v>82</v>
      </c>
      <c r="W41" s="36">
        <v>25</v>
      </c>
      <c r="X41" s="36">
        <v>9</v>
      </c>
      <c r="Y41" s="53">
        <f t="shared" si="6"/>
        <v>107</v>
      </c>
    </row>
  </sheetData>
  <sortState ref="A6:AA41">
    <sortCondition descending="1" ref="I6:I41"/>
    <sortCondition descending="1" ref="G6:G41"/>
    <sortCondition ref="H6:H41"/>
    <sortCondition ref="A6:A41"/>
    <sortCondition ref="B6:B4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K22"/>
  <sheetViews>
    <sheetView topLeftCell="B1" workbookViewId="0">
      <selection activeCell="D14" sqref="D14"/>
    </sheetView>
  </sheetViews>
  <sheetFormatPr defaultRowHeight="15" x14ac:dyDescent="0.25"/>
  <cols>
    <col min="1" max="1" width="6.140625" customWidth="1"/>
    <col min="2" max="2" width="8.140625" customWidth="1"/>
    <col min="3" max="3" width="7.42578125" customWidth="1"/>
    <col min="4" max="4" width="22.28515625" customWidth="1"/>
    <col min="5" max="5" width="19.7109375" customWidth="1"/>
    <col min="6" max="6" width="20.140625" customWidth="1"/>
    <col min="7" max="7" width="22.85546875" customWidth="1"/>
    <col min="8" max="8" width="17.7109375" customWidth="1"/>
    <col min="9" max="9" width="21.7109375" customWidth="1"/>
    <col min="10" max="10" width="19.28515625" customWidth="1"/>
    <col min="11" max="11" width="21.7109375" customWidth="1"/>
    <col min="12" max="12" width="18" customWidth="1"/>
  </cols>
  <sheetData>
    <row r="2" spans="2:11" ht="21.75" customHeight="1" x14ac:dyDescent="0.3">
      <c r="B2" s="44" t="s">
        <v>24</v>
      </c>
    </row>
    <row r="3" spans="2:11" ht="15" customHeight="1" x14ac:dyDescent="0.3">
      <c r="B3" s="44"/>
    </row>
    <row r="5" spans="2:11" x14ac:dyDescent="0.25">
      <c r="B5" s="5" t="s">
        <v>0</v>
      </c>
      <c r="C5" s="6" t="s">
        <v>1</v>
      </c>
      <c r="D5" s="7" t="s">
        <v>3</v>
      </c>
      <c r="E5" s="7"/>
      <c r="F5" s="7" t="s">
        <v>2</v>
      </c>
      <c r="G5" s="7"/>
      <c r="H5" s="7" t="s">
        <v>4</v>
      </c>
      <c r="I5" s="7"/>
      <c r="J5" s="7" t="s">
        <v>5</v>
      </c>
      <c r="K5" s="9"/>
    </row>
    <row r="6" spans="2:11" x14ac:dyDescent="0.25">
      <c r="B6" s="4" t="s">
        <v>23</v>
      </c>
      <c r="C6" s="2">
        <v>0.375</v>
      </c>
      <c r="D6" s="72" t="s">
        <v>41</v>
      </c>
      <c r="E6" s="1" t="str">
        <f>VLOOKUP(Rozpis!D6,Presence!A:C,3,FALSE)</f>
        <v>Jiří Axman</v>
      </c>
      <c r="F6" s="72" t="s">
        <v>104</v>
      </c>
      <c r="G6" s="1" t="str">
        <f>VLOOKUP(Rozpis!F6,Presence!A:C,3,FALSE)</f>
        <v>Eduard Kremláček</v>
      </c>
      <c r="H6" s="59" t="s">
        <v>40</v>
      </c>
      <c r="I6" s="1" t="str">
        <f>VLOOKUP(Rozpis!H6,Presence!A:C,3,FALSE)</f>
        <v>Jaroslav Smrž</v>
      </c>
      <c r="J6" s="59" t="s">
        <v>103</v>
      </c>
      <c r="K6" t="str">
        <f>VLOOKUP(Rozpis!J6,Presence!A:C,3,FALSE)</f>
        <v>Luděk Kolář</v>
      </c>
    </row>
    <row r="7" spans="2:11" x14ac:dyDescent="0.25">
      <c r="B7" s="4" t="s">
        <v>23</v>
      </c>
      <c r="C7" s="2">
        <v>0.4236111111111111</v>
      </c>
      <c r="D7" s="59" t="s">
        <v>52</v>
      </c>
      <c r="E7" s="1" t="str">
        <f>VLOOKUP(Rozpis!D7,Presence!A:C,3,FALSE)</f>
        <v>Jiří Jungmann</v>
      </c>
      <c r="F7" s="59" t="s">
        <v>39</v>
      </c>
      <c r="G7" s="1" t="str">
        <f>VLOOKUP(Rozpis!F7,Presence!A:C,3,FALSE)</f>
        <v>Pavel Zajíc</v>
      </c>
      <c r="H7" s="59" t="s">
        <v>53</v>
      </c>
      <c r="I7" s="1" t="str">
        <f>VLOOKUP(Rozpis!H7,Presence!A:C,3,FALSE)</f>
        <v>Milan Sklenák</v>
      </c>
      <c r="J7" s="59" t="s">
        <v>101</v>
      </c>
      <c r="K7" t="str">
        <f>VLOOKUP(Rozpis!J7,Presence!A:C,3,FALSE)</f>
        <v>Petr Vaňura</v>
      </c>
    </row>
    <row r="8" spans="2:11" x14ac:dyDescent="0.25">
      <c r="B8" s="4" t="s">
        <v>23</v>
      </c>
      <c r="C8" s="2">
        <v>0.47222222222222227</v>
      </c>
      <c r="D8" s="59" t="s">
        <v>63</v>
      </c>
      <c r="E8" s="1" t="str">
        <f>VLOOKUP(Rozpis!D8,Presence!A:C,3,FALSE)</f>
        <v>Eduard Ostřížek</v>
      </c>
      <c r="F8" s="59" t="s">
        <v>54</v>
      </c>
      <c r="G8" s="1" t="str">
        <f>VLOOKUP(Rozpis!F8,Presence!A:C,3,FALSE)</f>
        <v>Miroslav Oujezdský</v>
      </c>
      <c r="H8" s="59" t="s">
        <v>64</v>
      </c>
      <c r="I8" s="1" t="str">
        <f>VLOOKUP(Rozpis!H8,Presence!A:C,3,FALSE)</f>
        <v>Zdeněk Kouřil</v>
      </c>
      <c r="J8" s="59" t="s">
        <v>55</v>
      </c>
      <c r="K8" t="str">
        <f>VLOOKUP(Rozpis!J8,Presence!A:C,3,FALSE)</f>
        <v>František Kellner</v>
      </c>
    </row>
    <row r="9" spans="2:11" x14ac:dyDescent="0.25">
      <c r="B9" s="4" t="s">
        <v>23</v>
      </c>
      <c r="C9" s="2">
        <v>0.52083333333333337</v>
      </c>
      <c r="D9" s="59" t="s">
        <v>56</v>
      </c>
      <c r="E9" s="1" t="str">
        <f>VLOOKUP(Rozpis!D9,Presence!A:C,3,FALSE)</f>
        <v>Jan Bernatík</v>
      </c>
      <c r="F9" s="59" t="s">
        <v>65</v>
      </c>
      <c r="G9" s="1" t="str">
        <f>VLOOKUP(Rozpis!F9,Presence!A:C,3,FALSE)</f>
        <v>Vladimír Vondráček</v>
      </c>
      <c r="H9" s="59" t="s">
        <v>57</v>
      </c>
      <c r="I9" s="1" t="str">
        <f>VLOOKUP(Rozpis!H9,Presence!A:C,3,FALSE)</f>
        <v>Štěpán Večerka</v>
      </c>
      <c r="J9" s="59" t="s">
        <v>71</v>
      </c>
      <c r="K9" t="str">
        <f>VLOOKUP(Rozpis!J9,Presence!A:C,3,FALSE)</f>
        <v>Robert Zajíček</v>
      </c>
    </row>
    <row r="10" spans="2:11" x14ac:dyDescent="0.25">
      <c r="B10" s="4" t="s">
        <v>23</v>
      </c>
      <c r="C10" s="2">
        <v>0.56944444444444442</v>
      </c>
      <c r="D10" s="59" t="s">
        <v>72</v>
      </c>
      <c r="E10" s="1" t="str">
        <f>VLOOKUP(Rozpis!D10,Presence!A:C,3,FALSE)</f>
        <v>Milan Doušek</v>
      </c>
      <c r="F10" s="59" t="s">
        <v>58</v>
      </c>
      <c r="G10" s="1" t="str">
        <f>VLOOKUP(Rozpis!F10,Presence!A:C,3,FALSE)</f>
        <v>Štěpán Kalas</v>
      </c>
      <c r="H10" s="59" t="s">
        <v>73</v>
      </c>
      <c r="I10" s="1" t="str">
        <f>VLOOKUP(Rozpis!H10,Presence!A:C,3,FALSE)</f>
        <v>Josef Hájek</v>
      </c>
      <c r="J10" s="59" t="s">
        <v>59</v>
      </c>
      <c r="K10" t="str">
        <f>VLOOKUP(Rozpis!J10,Presence!A:C,3,FALSE)</f>
        <v>Zdeněk Žižlavský</v>
      </c>
    </row>
    <row r="11" spans="2:11" x14ac:dyDescent="0.25">
      <c r="B11" s="4" t="s">
        <v>23</v>
      </c>
      <c r="C11" s="2">
        <v>0.61805555555555558</v>
      </c>
      <c r="D11" s="59" t="s">
        <v>81</v>
      </c>
      <c r="E11" s="1" t="str">
        <f>VLOOKUP(Rozpis!D11,Presence!A:C,3,FALSE)</f>
        <v>Ladislav Novotný</v>
      </c>
      <c r="F11" s="59" t="s">
        <v>75</v>
      </c>
      <c r="G11" s="1" t="str">
        <f>VLOOKUP(Rozpis!F11,Presence!A:C,3,FALSE)</f>
        <v>Pavel Dvořák</v>
      </c>
      <c r="H11" s="59" t="s">
        <v>82</v>
      </c>
      <c r="I11" s="1" t="str">
        <f>VLOOKUP(Rozpis!H11,Presence!A:C,3,FALSE)</f>
        <v>Ladislav Musil</v>
      </c>
      <c r="J11" s="59" t="s">
        <v>74</v>
      </c>
      <c r="K11" t="str">
        <f>VLOOKUP(Rozpis!J11,Presence!A:C,3,FALSE)</f>
        <v>Jiří Dvořák</v>
      </c>
    </row>
    <row r="12" spans="2:11" x14ac:dyDescent="0.25">
      <c r="B12" s="4" t="s">
        <v>23</v>
      </c>
      <c r="C12" s="2">
        <v>0.66666666666666663</v>
      </c>
      <c r="D12" s="59" t="s">
        <v>91</v>
      </c>
      <c r="E12" s="1" t="str">
        <f>VLOOKUP(Rozpis!D12,Presence!A:C,3,FALSE)</f>
        <v>Jaroslav Sedlář</v>
      </c>
      <c r="F12" s="59" t="s">
        <v>83</v>
      </c>
      <c r="G12" s="1" t="str">
        <f>VLOOKUP(Rozpis!F12,Presence!A:C,3,FALSE)</f>
        <v>Josef Kotlán</v>
      </c>
      <c r="H12" s="59" t="s">
        <v>92</v>
      </c>
      <c r="I12" s="1" t="str">
        <f>VLOOKUP(Rozpis!H12,Presence!A:C,3,FALSE)</f>
        <v>Petr Juránek</v>
      </c>
      <c r="J12" s="59" t="s">
        <v>84</v>
      </c>
      <c r="K12" t="str">
        <f>VLOOKUP(Rozpis!J12,Presence!A:C,3,FALSE)</f>
        <v>Karel Kolařík</v>
      </c>
    </row>
    <row r="13" spans="2:11" x14ac:dyDescent="0.25">
      <c r="B13" s="4" t="s">
        <v>23</v>
      </c>
      <c r="C13" s="2">
        <v>0.71527777777777779</v>
      </c>
      <c r="D13" s="59" t="s">
        <v>85</v>
      </c>
      <c r="E13" s="1" t="str">
        <f>VLOOKUP(Rozpis!D13,Presence!A:C,3,FALSE)</f>
        <v>Jan Šmerda</v>
      </c>
      <c r="F13" s="59" t="s">
        <v>93</v>
      </c>
      <c r="G13" s="1" t="str">
        <f>VLOOKUP(Rozpis!F13,Presence!A:C,3,FALSE)</f>
        <v>Stanislav Barva</v>
      </c>
      <c r="H13" s="59" t="s">
        <v>33</v>
      </c>
      <c r="I13" s="1" t="str">
        <f>VLOOKUP(Rozpis!H13,Presence!A:C,3,FALSE)</f>
        <v xml:space="preserve">Petr Večeřa </v>
      </c>
      <c r="J13" s="59" t="s">
        <v>97</v>
      </c>
      <c r="K13" t="str">
        <f>VLOOKUP(Rozpis!J13,Presence!A:C,3,FALSE)</f>
        <v>Jaromír Klika</v>
      </c>
    </row>
    <row r="14" spans="2:11" x14ac:dyDescent="0.25">
      <c r="B14" s="4" t="s">
        <v>23</v>
      </c>
      <c r="C14" s="2">
        <v>0.76388888888888884</v>
      </c>
      <c r="D14" s="59" t="s">
        <v>98</v>
      </c>
      <c r="E14" s="1" t="str">
        <f>VLOOKUP(Rozpis!D14,Presence!A:C,3,FALSE)</f>
        <v>František Zemek</v>
      </c>
      <c r="F14" s="59" t="s">
        <v>99</v>
      </c>
      <c r="G14" s="1" t="str">
        <f>VLOOKUP(Rozpis!F14,Presence!A:C,3,FALSE)</f>
        <v>Radoslav Rozsíval</v>
      </c>
      <c r="H14" s="59" t="s">
        <v>38</v>
      </c>
      <c r="I14" s="1" t="str">
        <f>VLOOKUP(Rozpis!H14,Presence!A:C,3,FALSE)</f>
        <v>Robert Pacal</v>
      </c>
      <c r="J14" s="59" t="s">
        <v>100</v>
      </c>
      <c r="K14" t="str">
        <f>VLOOKUP(Rozpis!J14,Presence!A:C,3,FALSE)</f>
        <v>Rudolf Zouhar</v>
      </c>
    </row>
    <row r="15" spans="2:11" x14ac:dyDescent="0.25">
      <c r="B15" s="4"/>
      <c r="C15" s="3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4"/>
      <c r="C16" s="2"/>
      <c r="E16" s="1"/>
      <c r="G16" s="1"/>
      <c r="I16" s="1"/>
    </row>
    <row r="17" spans="2:10" x14ac:dyDescent="0.25">
      <c r="B17" s="4"/>
      <c r="C17" s="2"/>
      <c r="E17" s="1"/>
      <c r="G17" s="1"/>
      <c r="I17" s="1"/>
      <c r="J17" s="1"/>
    </row>
    <row r="18" spans="2:10" x14ac:dyDescent="0.25">
      <c r="B18" s="4"/>
      <c r="C18" s="2"/>
      <c r="E18" s="1"/>
      <c r="G18" s="1"/>
      <c r="I18" s="1"/>
    </row>
    <row r="19" spans="2:10" x14ac:dyDescent="0.25">
      <c r="B19" s="4"/>
      <c r="C19" s="2"/>
      <c r="E19" s="1"/>
      <c r="G19" s="1"/>
      <c r="I19" s="1"/>
    </row>
    <row r="20" spans="2:10" x14ac:dyDescent="0.25">
      <c r="B20" s="4"/>
      <c r="C20" s="2"/>
      <c r="E20" s="1"/>
      <c r="G20" s="1"/>
      <c r="I20" s="1"/>
    </row>
    <row r="21" spans="2:10" x14ac:dyDescent="0.25">
      <c r="B21" s="4"/>
      <c r="C21" s="2"/>
      <c r="E21" s="1"/>
      <c r="G21" s="1"/>
      <c r="I21" s="1"/>
    </row>
    <row r="22" spans="2:10" x14ac:dyDescent="0.25">
      <c r="B22" s="4"/>
      <c r="C22" s="2"/>
      <c r="E22" s="1"/>
      <c r="G22" s="1"/>
      <c r="I22" s="1"/>
    </row>
  </sheetData>
  <printOptions gridLines="1"/>
  <pageMargins left="0.25" right="0.25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39"/>
  <sheetViews>
    <sheetView workbookViewId="0">
      <selection activeCell="E22" sqref="E22"/>
    </sheetView>
  </sheetViews>
  <sheetFormatPr defaultRowHeight="15" x14ac:dyDescent="0.25"/>
  <cols>
    <col min="1" max="1" width="19.85546875" bestFit="1" customWidth="1"/>
    <col min="2" max="2" width="22.7109375" bestFit="1" customWidth="1"/>
    <col min="3" max="3" width="33.140625" customWidth="1"/>
    <col min="4" max="4" width="10.85546875" customWidth="1"/>
    <col min="5" max="5" width="10.42578125" customWidth="1"/>
    <col min="8" max="8" width="18.5703125" customWidth="1"/>
    <col min="9" max="9" width="15" customWidth="1"/>
    <col min="10" max="10" width="15.140625" customWidth="1"/>
  </cols>
  <sheetData>
    <row r="2" spans="1:6" ht="20.25" x14ac:dyDescent="0.3">
      <c r="B2" s="44" t="s">
        <v>24</v>
      </c>
      <c r="C2" s="42"/>
    </row>
    <row r="3" spans="1:6" x14ac:dyDescent="0.25">
      <c r="B3" s="11"/>
      <c r="C3" s="57" t="s">
        <v>6</v>
      </c>
      <c r="D3" s="57" t="s">
        <v>7</v>
      </c>
      <c r="E3" s="58" t="s">
        <v>8</v>
      </c>
      <c r="F3" s="11"/>
    </row>
    <row r="4" spans="1:6" ht="15.95" customHeight="1" x14ac:dyDescent="0.25">
      <c r="A4" s="59" t="s">
        <v>41</v>
      </c>
      <c r="B4" s="59" t="s">
        <v>25</v>
      </c>
      <c r="C4" s="59" t="s">
        <v>43</v>
      </c>
      <c r="D4" s="60"/>
      <c r="E4" s="59"/>
      <c r="F4" s="59"/>
    </row>
    <row r="5" spans="1:6" ht="15.95" customHeight="1" x14ac:dyDescent="0.25">
      <c r="A5" s="59" t="s">
        <v>40</v>
      </c>
      <c r="B5" s="59" t="s">
        <v>25</v>
      </c>
      <c r="C5" s="59" t="s">
        <v>42</v>
      </c>
      <c r="D5" s="60"/>
      <c r="E5" s="59"/>
      <c r="F5" s="59"/>
    </row>
    <row r="6" spans="1:6" ht="15.95" customHeight="1" x14ac:dyDescent="0.25">
      <c r="A6" s="59" t="s">
        <v>39</v>
      </c>
      <c r="B6" s="59" t="s">
        <v>25</v>
      </c>
      <c r="C6" s="59" t="s">
        <v>44</v>
      </c>
      <c r="D6" s="60"/>
      <c r="E6" s="59"/>
      <c r="F6" s="59"/>
    </row>
    <row r="7" spans="1:6" ht="15.95" customHeight="1" x14ac:dyDescent="0.25">
      <c r="A7" s="59" t="s">
        <v>52</v>
      </c>
      <c r="B7" s="59" t="s">
        <v>26</v>
      </c>
      <c r="C7" s="59" t="s">
        <v>50</v>
      </c>
      <c r="D7" s="60"/>
      <c r="E7" s="59"/>
      <c r="F7" s="59"/>
    </row>
    <row r="8" spans="1:6" ht="15.95" customHeight="1" x14ac:dyDescent="0.25">
      <c r="A8" s="59" t="s">
        <v>53</v>
      </c>
      <c r="B8" s="59" t="s">
        <v>26</v>
      </c>
      <c r="C8" s="59" t="s">
        <v>51</v>
      </c>
      <c r="D8" s="60"/>
      <c r="E8" s="59"/>
      <c r="F8" s="59"/>
    </row>
    <row r="9" spans="1:6" ht="15.95" customHeight="1" x14ac:dyDescent="0.25">
      <c r="A9" s="59" t="s">
        <v>54</v>
      </c>
      <c r="B9" s="59" t="s">
        <v>26</v>
      </c>
      <c r="C9" s="59" t="s">
        <v>47</v>
      </c>
      <c r="D9" s="60"/>
      <c r="E9" s="59"/>
      <c r="F9" s="59"/>
    </row>
    <row r="10" spans="1:6" ht="15.95" customHeight="1" x14ac:dyDescent="0.25">
      <c r="A10" s="59" t="s">
        <v>55</v>
      </c>
      <c r="B10" s="59" t="s">
        <v>26</v>
      </c>
      <c r="C10" s="59" t="s">
        <v>45</v>
      </c>
      <c r="D10" s="60"/>
      <c r="E10" s="59"/>
      <c r="F10" s="59"/>
    </row>
    <row r="11" spans="1:6" ht="15.95" customHeight="1" x14ac:dyDescent="0.25">
      <c r="A11" s="59" t="s">
        <v>56</v>
      </c>
      <c r="B11" s="59" t="s">
        <v>26</v>
      </c>
      <c r="C11" s="59" t="s">
        <v>46</v>
      </c>
      <c r="D11" s="60"/>
      <c r="E11" s="59"/>
      <c r="F11" s="59"/>
    </row>
    <row r="12" spans="1:6" ht="15.95" customHeight="1" x14ac:dyDescent="0.25">
      <c r="A12" s="59" t="s">
        <v>57</v>
      </c>
      <c r="B12" s="59" t="s">
        <v>26</v>
      </c>
      <c r="C12" s="59" t="s">
        <v>27</v>
      </c>
      <c r="D12" s="60"/>
      <c r="E12" s="59"/>
      <c r="F12" s="59"/>
    </row>
    <row r="13" spans="1:6" ht="15.95" customHeight="1" x14ac:dyDescent="0.25">
      <c r="A13" s="59" t="s">
        <v>58</v>
      </c>
      <c r="B13" s="59" t="s">
        <v>26</v>
      </c>
      <c r="C13" s="71" t="s">
        <v>48</v>
      </c>
      <c r="D13" s="60"/>
      <c r="E13" s="59"/>
      <c r="F13" s="59"/>
    </row>
    <row r="14" spans="1:6" ht="15.95" customHeight="1" x14ac:dyDescent="0.25">
      <c r="A14" s="59" t="s">
        <v>59</v>
      </c>
      <c r="B14" s="59" t="s">
        <v>26</v>
      </c>
      <c r="C14" s="59" t="s">
        <v>49</v>
      </c>
      <c r="D14" s="60"/>
      <c r="E14" s="59"/>
      <c r="F14" s="59"/>
    </row>
    <row r="15" spans="1:6" ht="15.95" customHeight="1" x14ac:dyDescent="0.25">
      <c r="A15" s="59" t="s">
        <v>63</v>
      </c>
      <c r="B15" s="59" t="s">
        <v>28</v>
      </c>
      <c r="C15" s="59" t="s">
        <v>62</v>
      </c>
      <c r="D15" s="60"/>
      <c r="E15" s="59"/>
      <c r="F15" s="59"/>
    </row>
    <row r="16" spans="1:6" ht="15.95" customHeight="1" x14ac:dyDescent="0.25">
      <c r="A16" s="59" t="s">
        <v>64</v>
      </c>
      <c r="B16" s="59" t="s">
        <v>28</v>
      </c>
      <c r="C16" s="59" t="s">
        <v>61</v>
      </c>
      <c r="D16" s="60"/>
      <c r="E16" s="59"/>
      <c r="F16" s="59"/>
    </row>
    <row r="17" spans="1:10" ht="15.95" customHeight="1" x14ac:dyDescent="0.25">
      <c r="A17" s="59" t="s">
        <v>65</v>
      </c>
      <c r="B17" s="59" t="s">
        <v>28</v>
      </c>
      <c r="C17" s="59" t="s">
        <v>60</v>
      </c>
      <c r="D17" s="60"/>
      <c r="E17" s="59"/>
      <c r="F17" s="59"/>
    </row>
    <row r="18" spans="1:10" ht="15.95" customHeight="1" x14ac:dyDescent="0.25">
      <c r="A18" s="59" t="s">
        <v>71</v>
      </c>
      <c r="B18" s="59" t="s">
        <v>29</v>
      </c>
      <c r="C18" s="59" t="s">
        <v>69</v>
      </c>
      <c r="D18" s="60"/>
      <c r="E18" s="59"/>
      <c r="F18" s="59"/>
    </row>
    <row r="19" spans="1:10" ht="15.95" customHeight="1" x14ac:dyDescent="0.25">
      <c r="A19" s="59" t="s">
        <v>72</v>
      </c>
      <c r="B19" s="59" t="s">
        <v>29</v>
      </c>
      <c r="C19" s="59" t="s">
        <v>70</v>
      </c>
      <c r="D19" s="60"/>
      <c r="E19" s="59"/>
      <c r="F19" s="59"/>
    </row>
    <row r="20" spans="1:10" ht="15.95" customHeight="1" x14ac:dyDescent="0.25">
      <c r="A20" s="59" t="s">
        <v>73</v>
      </c>
      <c r="B20" s="59" t="s">
        <v>29</v>
      </c>
      <c r="C20" s="59" t="s">
        <v>68</v>
      </c>
      <c r="D20" s="60"/>
      <c r="E20" s="59"/>
      <c r="F20" s="59"/>
    </row>
    <row r="21" spans="1:10" ht="15.95" customHeight="1" x14ac:dyDescent="0.25">
      <c r="A21" s="59" t="s">
        <v>75</v>
      </c>
      <c r="B21" s="59" t="s">
        <v>29</v>
      </c>
      <c r="C21" s="59" t="s">
        <v>67</v>
      </c>
      <c r="D21" s="60"/>
      <c r="E21" s="59"/>
      <c r="F21" s="59"/>
    </row>
    <row r="22" spans="1:10" ht="15.95" customHeight="1" x14ac:dyDescent="0.25">
      <c r="A22" s="59" t="s">
        <v>74</v>
      </c>
      <c r="B22" s="59" t="s">
        <v>29</v>
      </c>
      <c r="C22" s="59" t="s">
        <v>66</v>
      </c>
      <c r="D22" s="60"/>
      <c r="E22" s="59"/>
      <c r="F22" s="59"/>
    </row>
    <row r="23" spans="1:10" ht="15.95" customHeight="1" x14ac:dyDescent="0.25">
      <c r="A23" s="59" t="s">
        <v>81</v>
      </c>
      <c r="B23" s="59" t="s">
        <v>30</v>
      </c>
      <c r="C23" s="59" t="s">
        <v>80</v>
      </c>
      <c r="D23" s="60"/>
      <c r="E23" s="59"/>
      <c r="F23" s="59"/>
    </row>
    <row r="24" spans="1:10" ht="15.95" customHeight="1" x14ac:dyDescent="0.25">
      <c r="A24" s="59" t="s">
        <v>82</v>
      </c>
      <c r="B24" s="59" t="s">
        <v>30</v>
      </c>
      <c r="C24" s="59" t="s">
        <v>77</v>
      </c>
      <c r="D24" s="60"/>
      <c r="E24" s="59"/>
      <c r="F24" s="59"/>
      <c r="J24" s="1"/>
    </row>
    <row r="25" spans="1:10" ht="15.95" customHeight="1" x14ac:dyDescent="0.25">
      <c r="A25" s="59" t="s">
        <v>83</v>
      </c>
      <c r="B25" s="59" t="s">
        <v>30</v>
      </c>
      <c r="C25" s="59" t="s">
        <v>76</v>
      </c>
      <c r="D25" s="60"/>
      <c r="E25" s="59"/>
      <c r="F25" s="59"/>
      <c r="J25" s="1"/>
    </row>
    <row r="26" spans="1:10" ht="15.95" customHeight="1" x14ac:dyDescent="0.25">
      <c r="A26" s="59" t="s">
        <v>84</v>
      </c>
      <c r="B26" s="59" t="s">
        <v>30</v>
      </c>
      <c r="C26" s="59" t="s">
        <v>79</v>
      </c>
      <c r="D26" s="60"/>
      <c r="E26" s="59"/>
      <c r="F26" s="59"/>
    </row>
    <row r="27" spans="1:10" ht="15.95" customHeight="1" x14ac:dyDescent="0.25">
      <c r="A27" s="59" t="s">
        <v>85</v>
      </c>
      <c r="B27" s="59" t="s">
        <v>30</v>
      </c>
      <c r="C27" s="59" t="s">
        <v>78</v>
      </c>
      <c r="D27" s="60"/>
      <c r="E27" s="59"/>
      <c r="F27" s="59"/>
    </row>
    <row r="28" spans="1:10" ht="15.95" customHeight="1" x14ac:dyDescent="0.25">
      <c r="A28" s="59" t="s">
        <v>91</v>
      </c>
      <c r="B28" s="59" t="s">
        <v>31</v>
      </c>
      <c r="C28" s="59" t="s">
        <v>88</v>
      </c>
      <c r="D28" s="60"/>
      <c r="E28" s="59"/>
      <c r="F28" s="59"/>
    </row>
    <row r="29" spans="1:10" ht="15.95" customHeight="1" x14ac:dyDescent="0.25">
      <c r="A29" s="59" t="s">
        <v>92</v>
      </c>
      <c r="B29" s="59" t="s">
        <v>31</v>
      </c>
      <c r="C29" s="59" t="s">
        <v>87</v>
      </c>
      <c r="D29" s="60"/>
      <c r="E29" s="59"/>
      <c r="F29" s="59"/>
    </row>
    <row r="30" spans="1:10" ht="15.95" customHeight="1" x14ac:dyDescent="0.25">
      <c r="A30" s="59" t="s">
        <v>93</v>
      </c>
      <c r="B30" s="59" t="s">
        <v>31</v>
      </c>
      <c r="C30" s="59" t="s">
        <v>86</v>
      </c>
      <c r="D30" s="60"/>
      <c r="E30" s="59"/>
      <c r="F30" s="59"/>
    </row>
    <row r="31" spans="1:10" ht="15.95" customHeight="1" x14ac:dyDescent="0.25">
      <c r="A31" s="59" t="s">
        <v>104</v>
      </c>
      <c r="B31" s="59" t="s">
        <v>32</v>
      </c>
      <c r="C31" s="59" t="s">
        <v>89</v>
      </c>
      <c r="D31" s="60"/>
      <c r="E31" s="59"/>
      <c r="F31" s="59"/>
    </row>
    <row r="32" spans="1:10" ht="15.95" customHeight="1" x14ac:dyDescent="0.25">
      <c r="A32" s="59" t="s">
        <v>103</v>
      </c>
      <c r="B32" s="59" t="s">
        <v>32</v>
      </c>
      <c r="C32" s="59" t="s">
        <v>105</v>
      </c>
      <c r="D32" s="60"/>
      <c r="E32" s="59"/>
      <c r="F32" s="59"/>
    </row>
    <row r="33" spans="1:6" ht="15.95" customHeight="1" x14ac:dyDescent="0.25">
      <c r="A33" s="59" t="s">
        <v>33</v>
      </c>
      <c r="B33" s="59" t="s">
        <v>33</v>
      </c>
      <c r="C33" s="59" t="s">
        <v>90</v>
      </c>
      <c r="D33" s="60"/>
      <c r="E33" s="59"/>
      <c r="F33" s="59"/>
    </row>
    <row r="34" spans="1:6" ht="15.95" customHeight="1" x14ac:dyDescent="0.25">
      <c r="A34" s="59" t="s">
        <v>97</v>
      </c>
      <c r="B34" s="59" t="s">
        <v>34</v>
      </c>
      <c r="C34" s="59" t="s">
        <v>94</v>
      </c>
      <c r="D34" s="60"/>
      <c r="E34" s="59"/>
      <c r="F34" s="59"/>
    </row>
    <row r="35" spans="1:6" ht="15.95" customHeight="1" x14ac:dyDescent="0.25">
      <c r="A35" s="59" t="s">
        <v>98</v>
      </c>
      <c r="B35" s="59" t="s">
        <v>34</v>
      </c>
      <c r="C35" s="59" t="s">
        <v>35</v>
      </c>
      <c r="D35" s="60"/>
      <c r="E35" s="59"/>
      <c r="F35" s="59"/>
    </row>
    <row r="36" spans="1:6" ht="15.95" customHeight="1" x14ac:dyDescent="0.25">
      <c r="A36" s="59" t="s">
        <v>99</v>
      </c>
      <c r="B36" s="59" t="s">
        <v>36</v>
      </c>
      <c r="C36" s="59" t="s">
        <v>95</v>
      </c>
      <c r="D36" s="60"/>
      <c r="E36" s="59"/>
      <c r="F36" s="59"/>
    </row>
    <row r="37" spans="1:6" ht="15.95" customHeight="1" x14ac:dyDescent="0.25">
      <c r="A37" s="59" t="s">
        <v>100</v>
      </c>
      <c r="B37" s="59" t="s">
        <v>36</v>
      </c>
      <c r="C37" s="59" t="s">
        <v>37</v>
      </c>
      <c r="D37" s="60"/>
      <c r="E37" s="59"/>
      <c r="F37" s="59"/>
    </row>
    <row r="38" spans="1:6" ht="15.95" customHeight="1" x14ac:dyDescent="0.25">
      <c r="A38" s="59" t="s">
        <v>38</v>
      </c>
      <c r="B38" s="59" t="s">
        <v>38</v>
      </c>
      <c r="C38" s="59" t="s">
        <v>96</v>
      </c>
      <c r="D38" s="60"/>
      <c r="E38" s="59"/>
      <c r="F38" s="59"/>
    </row>
    <row r="39" spans="1:6" ht="15.95" customHeight="1" x14ac:dyDescent="0.25">
      <c r="A39" s="59" t="s">
        <v>101</v>
      </c>
      <c r="B39" s="59" t="s">
        <v>101</v>
      </c>
      <c r="C39" s="59" t="s">
        <v>102</v>
      </c>
      <c r="D39" s="60"/>
      <c r="E39" s="59"/>
      <c r="F39" s="5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Pořadí</vt:lpstr>
      <vt:lpstr>Náhozy</vt:lpstr>
      <vt:lpstr>Rozpis</vt:lpstr>
      <vt:lpstr>Presence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</dc:creator>
  <cp:lastModifiedBy>Obsluha</cp:lastModifiedBy>
  <cp:lastPrinted>2022-01-09T08:59:43Z</cp:lastPrinted>
  <dcterms:created xsi:type="dcterms:W3CDTF">2016-11-25T22:28:23Z</dcterms:created>
  <dcterms:modified xsi:type="dcterms:W3CDTF">2024-01-06T18:19:50Z</dcterms:modified>
</cp:coreProperties>
</file>