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685" activeTab="1"/>
  </bookViews>
  <sheets>
    <sheet name="Družstva 120 HS prof." sheetId="1" r:id="rId1"/>
    <sheet name="Muži 120 HS prof." sheetId="2" r:id="rId2"/>
    <sheet name="Ženy 120 HS prof." sheetId="3" r:id="rId3"/>
    <sheet name="Náhozy 120 HS prof." sheetId="4" r:id="rId4"/>
  </sheets>
  <definedNames/>
  <calcPr fullCalcOnLoad="1"/>
</workbook>
</file>

<file path=xl/sharedStrings.xml><?xml version="1.0" encoding="utf-8"?>
<sst xmlns="http://schemas.openxmlformats.org/spreadsheetml/2006/main" count="167" uniqueCount="104">
  <si>
    <t>Poř.</t>
  </si>
  <si>
    <t>plné</t>
  </si>
  <si>
    <t>dor</t>
  </si>
  <si>
    <t>chyby</t>
  </si>
  <si>
    <t>Celkem</t>
  </si>
  <si>
    <t>hráč</t>
  </si>
  <si>
    <t>Jméno</t>
  </si>
  <si>
    <t>suma</t>
  </si>
  <si>
    <t>dorážka</t>
  </si>
  <si>
    <t xml:space="preserve">            </t>
  </si>
  <si>
    <t xml:space="preserve">     1.dráha</t>
  </si>
  <si>
    <t xml:space="preserve">     2.dráha</t>
  </si>
  <si>
    <t xml:space="preserve">    3.dráha</t>
  </si>
  <si>
    <t xml:space="preserve">     4.dráha</t>
  </si>
  <si>
    <t>Celkem za hráče</t>
  </si>
  <si>
    <t>hráčka</t>
  </si>
  <si>
    <t>Družstvo</t>
  </si>
  <si>
    <t xml:space="preserve">             Celkem za družstvo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</si>
  <si>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</si>
  <si>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</si>
  <si>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</si>
  <si>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</si>
  <si>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</si>
  <si>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</si>
  <si>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</si>
  <si>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</si>
  <si>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</si>
  <si>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</si>
  <si>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</si>
  <si>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</si>
  <si>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</si>
  <si>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</si>
  <si>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</si>
  <si>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</si>
  <si>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</si>
  <si>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</si>
  <si>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</si>
  <si>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</si>
  <si>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</si>
  <si>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</si>
  <si>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</si>
  <si>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</si>
  <si>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</si>
  <si>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</si>
  <si>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</si>
  <si>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</si>
  <si>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</si>
  <si>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</si>
  <si>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</si>
  <si>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</si>
  <si>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 xml:space="preserve">    A u t o e x p r e s  c u p - 2015 - 120 HS - prof.</t>
  </si>
  <si>
    <t xml:space="preserve">    A u t o e x p r e s  c u p - 2015 - 120 HS - prof.- ženy</t>
  </si>
  <si>
    <t xml:space="preserve">    A u t o e x p r e s  c u p - 2015 - 120 HS - prof.- muži</t>
  </si>
  <si>
    <t xml:space="preserve"> Autoexpres cup - 2015 - 120 HS - prof. - Družstva</t>
  </si>
  <si>
    <r>
      <t>Gabrhelová</t>
    </r>
    <r>
      <rPr>
        <sz val="10"/>
        <rFont val="Arial CE"/>
        <family val="0"/>
      </rPr>
      <t xml:space="preserve"> Markéta</t>
    </r>
  </si>
  <si>
    <r>
      <t xml:space="preserve">Gabrhel </t>
    </r>
    <r>
      <rPr>
        <sz val="10"/>
        <rFont val="Arial CE"/>
        <family val="0"/>
      </rPr>
      <t xml:space="preserve"> Karel</t>
    </r>
  </si>
  <si>
    <r>
      <t xml:space="preserve">Radil </t>
    </r>
    <r>
      <rPr>
        <sz val="10"/>
        <rFont val="Arial CE"/>
        <family val="0"/>
      </rPr>
      <t>Jiří</t>
    </r>
  </si>
  <si>
    <r>
      <t xml:space="preserve">Machálek </t>
    </r>
    <r>
      <rPr>
        <sz val="10"/>
        <rFont val="Arial CE"/>
        <family val="0"/>
      </rPr>
      <t>Jan dn.</t>
    </r>
  </si>
  <si>
    <t>TJ Sokol Husovice I.</t>
  </si>
  <si>
    <t>TJ Sokol Husovice II.</t>
  </si>
  <si>
    <r>
      <t xml:space="preserve">Kelpenčevová </t>
    </r>
    <r>
      <rPr>
        <sz val="10"/>
        <rFont val="Arial CE"/>
        <family val="0"/>
      </rPr>
      <t>Lucie</t>
    </r>
  </si>
  <si>
    <r>
      <t xml:space="preserve">Žižlavský </t>
    </r>
    <r>
      <rPr>
        <sz val="10"/>
        <rFont val="Arial CE"/>
        <family val="0"/>
      </rPr>
      <t>Tomáš</t>
    </r>
  </si>
  <si>
    <r>
      <t>Vetchá</t>
    </r>
    <r>
      <rPr>
        <sz val="10"/>
        <rFont val="Arial CE"/>
        <family val="0"/>
      </rPr>
      <t xml:space="preserve"> Markéta</t>
    </r>
  </si>
  <si>
    <r>
      <t xml:space="preserve">Vejtasa </t>
    </r>
    <r>
      <rPr>
        <sz val="10"/>
        <rFont val="Arial CE"/>
        <family val="0"/>
      </rPr>
      <t>Miroslav</t>
    </r>
  </si>
  <si>
    <t>Jelita</t>
  </si>
  <si>
    <r>
      <t xml:space="preserve">Zaťko </t>
    </r>
    <r>
      <rPr>
        <sz val="10"/>
        <rFont val="Arial CE"/>
        <family val="0"/>
      </rPr>
      <t>Peter</t>
    </r>
  </si>
  <si>
    <r>
      <t>Klika</t>
    </r>
    <r>
      <rPr>
        <sz val="10"/>
        <rFont val="Arial CE"/>
        <family val="0"/>
      </rPr>
      <t xml:space="preserve"> Milan</t>
    </r>
  </si>
  <si>
    <r>
      <t xml:space="preserve">Zemek </t>
    </r>
    <r>
      <rPr>
        <sz val="10"/>
        <rFont val="Arial CE"/>
        <family val="0"/>
      </rPr>
      <t>Jiří</t>
    </r>
  </si>
  <si>
    <r>
      <t xml:space="preserve">Klika </t>
    </r>
    <r>
      <rPr>
        <sz val="10"/>
        <rFont val="Arial CE"/>
        <family val="0"/>
      </rPr>
      <t>Jaromír</t>
    </r>
  </si>
  <si>
    <t>KC Réna Ivančice I.</t>
  </si>
  <si>
    <r>
      <t xml:space="preserve">Čech </t>
    </r>
    <r>
      <rPr>
        <sz val="10"/>
        <rFont val="Arial CE"/>
        <family val="0"/>
      </rPr>
      <t>Marek</t>
    </r>
  </si>
  <si>
    <r>
      <t>Buršík</t>
    </r>
    <r>
      <rPr>
        <sz val="10"/>
        <rFont val="Arial CE"/>
        <family val="0"/>
      </rPr>
      <t xml:space="preserve"> Tomáš</t>
    </r>
  </si>
  <si>
    <r>
      <t>Šalplachta</t>
    </r>
    <r>
      <rPr>
        <sz val="10"/>
        <rFont val="Arial CE"/>
        <family val="0"/>
      </rPr>
      <t xml:space="preserve"> Dalibor</t>
    </r>
  </si>
  <si>
    <r>
      <t xml:space="preserve">Krejčí </t>
    </r>
    <r>
      <rPr>
        <sz val="10"/>
        <rFont val="Arial CE"/>
        <family val="0"/>
      </rPr>
      <t>Ondřej</t>
    </r>
  </si>
  <si>
    <t>TJ Třebíč</t>
  </si>
  <si>
    <r>
      <t xml:space="preserve">Toman </t>
    </r>
    <r>
      <rPr>
        <sz val="10"/>
        <rFont val="Arial CE"/>
        <family val="0"/>
      </rPr>
      <t>Zdeněk</t>
    </r>
  </si>
  <si>
    <r>
      <t xml:space="preserve">Novotný </t>
    </r>
    <r>
      <rPr>
        <sz val="10"/>
        <rFont val="Arial CE"/>
        <family val="0"/>
      </rPr>
      <t>Mojmír</t>
    </r>
  </si>
  <si>
    <r>
      <t xml:space="preserve">Toman </t>
    </r>
    <r>
      <rPr>
        <sz val="10"/>
        <rFont val="Arial CE"/>
        <family val="0"/>
      </rPr>
      <t>Lukáš</t>
    </r>
  </si>
  <si>
    <r>
      <t>Brátka</t>
    </r>
    <r>
      <rPr>
        <sz val="10"/>
        <rFont val="Arial CE"/>
        <family val="0"/>
      </rPr>
      <t xml:space="preserve"> Tomáš</t>
    </r>
  </si>
  <si>
    <t>KK Orel Ivančice I.</t>
  </si>
  <si>
    <r>
      <t xml:space="preserve">Indrová </t>
    </r>
    <r>
      <rPr>
        <sz val="10"/>
        <rFont val="Arial CE"/>
        <family val="0"/>
      </rPr>
      <t>Lenka</t>
    </r>
  </si>
  <si>
    <r>
      <t xml:space="preserve">Zimmermann </t>
    </r>
    <r>
      <rPr>
        <sz val="10"/>
        <rFont val="Arial CE"/>
        <family val="0"/>
      </rPr>
      <t>Martin</t>
    </r>
  </si>
  <si>
    <r>
      <t xml:space="preserve">Toman </t>
    </r>
    <r>
      <rPr>
        <sz val="10"/>
        <rFont val="Arial CE"/>
        <family val="0"/>
      </rPr>
      <t>Jiří</t>
    </r>
  </si>
  <si>
    <r>
      <t xml:space="preserve">Peška </t>
    </r>
    <r>
      <rPr>
        <sz val="10"/>
        <rFont val="Arial CE"/>
        <family val="0"/>
      </rPr>
      <t>Jiří</t>
    </r>
  </si>
  <si>
    <t>KK Orel Ivančice II.</t>
  </si>
  <si>
    <r>
      <t xml:space="preserve">Sax </t>
    </r>
    <r>
      <rPr>
        <sz val="10"/>
        <rFont val="Arial CE"/>
        <family val="0"/>
      </rPr>
      <t>Karel</t>
    </r>
  </si>
  <si>
    <r>
      <t xml:space="preserve">Zemek </t>
    </r>
    <r>
      <rPr>
        <sz val="10"/>
        <rFont val="Arial CE"/>
        <family val="0"/>
      </rPr>
      <t>František</t>
    </r>
  </si>
  <si>
    <r>
      <t xml:space="preserve">Woller </t>
    </r>
    <r>
      <rPr>
        <sz val="10"/>
        <rFont val="Arial CE"/>
        <family val="0"/>
      </rPr>
      <t>Petr</t>
    </r>
  </si>
  <si>
    <r>
      <t>Mrkvica</t>
    </r>
    <r>
      <rPr>
        <sz val="10"/>
        <rFont val="Arial CE"/>
        <family val="0"/>
      </rPr>
      <t xml:space="preserve"> Zdeněk</t>
    </r>
  </si>
  <si>
    <t>Šnejdar Miroslav jun.</t>
  </si>
  <si>
    <t>Vymazal Pavel</t>
  </si>
  <si>
    <t>Šnejdar Miroslav sen.</t>
  </si>
  <si>
    <t>Vesecký Stanislav</t>
  </si>
  <si>
    <t>KK Konstruktiva Praha</t>
  </si>
  <si>
    <t>Saxová Kristýna</t>
  </si>
  <si>
    <t>Maša Martin</t>
  </si>
  <si>
    <t>Nešpůrková Kateřina</t>
  </si>
  <si>
    <t>Ondovčáková Aneta</t>
  </si>
  <si>
    <t>KK Orel Ivančice-dorost</t>
  </si>
  <si>
    <r>
      <t xml:space="preserve">Kremláček </t>
    </r>
    <r>
      <rPr>
        <sz val="10"/>
        <rFont val="Arial CE"/>
        <family val="0"/>
      </rPr>
      <t>Eduard</t>
    </r>
  </si>
  <si>
    <r>
      <t xml:space="preserve">Kremláček </t>
    </r>
    <r>
      <rPr>
        <sz val="10"/>
        <rFont val="Arial CE"/>
        <family val="0"/>
      </rPr>
      <t>Jan</t>
    </r>
  </si>
  <si>
    <r>
      <t xml:space="preserve">Ondráček </t>
    </r>
    <r>
      <rPr>
        <sz val="10"/>
        <rFont val="Arial CE"/>
        <family val="0"/>
      </rPr>
      <t>Zdeněk</t>
    </r>
  </si>
  <si>
    <t>Buršík Tomáš</t>
  </si>
  <si>
    <t>KC Réna Ivančice II.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</si>
</sst>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10"/>
      <color indexed="12"/>
      <name val="Arial CE"/>
      <family val="2"/>
    </font>
    <font>
      <sz val="10"/>
      <color indexed="57"/>
      <name val="Arial CE"/>
      <family val="2"/>
    </font>
    <font>
      <u val="single"/>
      <sz val="10"/>
      <color indexed="12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6" xfId="0" applyBorder="1" applyAlignment="1">
      <alignment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0" fontId="3" fillId="0" borderId="2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2" xfId="0" applyBorder="1" applyAlignment="1">
      <alignment/>
    </xf>
    <xf numFmtId="1" fontId="0" fillId="3" borderId="1" xfId="0" applyNumberForma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8" xfId="17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9" xfId="0" applyBorder="1" applyAlignment="1">
      <alignment/>
    </xf>
    <xf numFmtId="0" fontId="2" fillId="0" borderId="9" xfId="0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9" xfId="0" applyNumberFormat="1" applyFill="1" applyBorder="1" applyAlignment="1">
      <alignment horizontal="center"/>
    </xf>
    <xf numFmtId="1" fontId="0" fillId="4" borderId="9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1" fontId="6" fillId="0" borderId="0" xfId="17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19" sqref="E19"/>
    </sheetView>
  </sheetViews>
  <sheetFormatPr defaultColWidth="9.00390625" defaultRowHeight="12.75"/>
  <cols>
    <col min="1" max="1" width="4.375" style="0" customWidth="1"/>
    <col min="2" max="2" width="41.25390625" style="0" customWidth="1"/>
    <col min="3" max="3" width="6.625" style="0" customWidth="1"/>
    <col min="4" max="5" width="6.375" style="0" customWidth="1"/>
    <col min="6" max="6" width="6.625" style="0" customWidth="1"/>
  </cols>
  <sheetData>
    <row r="1" spans="2:3" ht="20.25">
      <c r="B1" s="1" t="s">
        <v>53</v>
      </c>
      <c r="C1" s="1"/>
    </row>
    <row r="2" spans="1:6" ht="12.75">
      <c r="A2" s="35"/>
      <c r="B2" s="35"/>
      <c r="C2" s="6"/>
      <c r="D2" s="6"/>
      <c r="E2" s="7"/>
      <c r="F2" s="8"/>
    </row>
    <row r="3" spans="1:6" ht="13.5" thickBot="1">
      <c r="A3" s="3" t="s">
        <v>0</v>
      </c>
      <c r="B3" s="4" t="s">
        <v>16</v>
      </c>
      <c r="C3" s="10" t="s">
        <v>1</v>
      </c>
      <c r="D3" s="11" t="s">
        <v>2</v>
      </c>
      <c r="E3" s="11" t="s">
        <v>3</v>
      </c>
      <c r="F3" s="12" t="s">
        <v>4</v>
      </c>
    </row>
    <row r="4" spans="1:6" ht="18.75" customHeight="1" thickBot="1">
      <c r="A4" s="13" t="s">
        <v>18</v>
      </c>
      <c r="B4" s="36" t="str">
        <f>('Náhozy 120 HS prof.'!C15)</f>
        <v>Jelita</v>
      </c>
      <c r="C4" s="36">
        <f>SUM('Náhozy 120 HS prof.'!X14)</f>
        <v>1444</v>
      </c>
      <c r="D4" s="36">
        <f>SUM('Náhozy 120 HS prof.'!X15)</f>
        <v>768</v>
      </c>
      <c r="E4" s="36">
        <f>SUM('Náhozy 120 HS prof.'!Y15)</f>
        <v>5</v>
      </c>
      <c r="F4" s="14">
        <f>SUM(C4,D4)</f>
        <v>2212</v>
      </c>
    </row>
    <row r="5" spans="1:6" ht="18.75" customHeight="1" thickBot="1">
      <c r="A5" s="13" t="s">
        <v>19</v>
      </c>
      <c r="B5" s="36" t="str">
        <f>('Náhozy 120 HS prof.'!C7)</f>
        <v>TJ Sokol Husovice I.</v>
      </c>
      <c r="C5" s="36">
        <f>SUM('Náhozy 120 HS prof.'!X6)</f>
        <v>1414</v>
      </c>
      <c r="D5" s="36">
        <f>SUM('Náhozy 120 HS prof.'!X7)</f>
        <v>723</v>
      </c>
      <c r="E5" s="36">
        <f>SUM('Náhozy 120 HS prof.'!Y7)</f>
        <v>21</v>
      </c>
      <c r="F5" s="14">
        <f>SUM(C5,D5)</f>
        <v>2137</v>
      </c>
    </row>
    <row r="6" spans="1:6" ht="18.75" customHeight="1" thickBot="1">
      <c r="A6" s="15" t="s">
        <v>20</v>
      </c>
      <c r="B6" s="36" t="str">
        <f>('Náhozy 120 HS prof.'!C35)</f>
        <v>KK Konstruktiva Praha</v>
      </c>
      <c r="C6" s="36">
        <f>SUM('Náhozy 120 HS prof.'!X34)</f>
        <v>1457</v>
      </c>
      <c r="D6" s="36">
        <f>SUM('Náhozy 120 HS prof.'!X35)</f>
        <v>659</v>
      </c>
      <c r="E6" s="36">
        <f>SUM('Náhozy 120 HS prof.'!Y35)</f>
        <v>14</v>
      </c>
      <c r="F6" s="17">
        <f>SUM(C6,D6)</f>
        <v>2116</v>
      </c>
    </row>
    <row r="7" spans="1:6" ht="18.75" customHeight="1" thickBot="1">
      <c r="A7" s="15" t="s">
        <v>21</v>
      </c>
      <c r="B7" s="36" t="str">
        <f>('Náhozy 120 HS prof.'!C27)</f>
        <v>KK Orel Ivančice I.</v>
      </c>
      <c r="C7" s="36">
        <f>SUM('Náhozy 120 HS prof.'!X26)</f>
        <v>1420</v>
      </c>
      <c r="D7" s="36">
        <f>SUM('Náhozy 120 HS prof.'!X27)</f>
        <v>661</v>
      </c>
      <c r="E7" s="36">
        <f>SUM('Náhozy 120 HS prof.'!Y27)</f>
        <v>38</v>
      </c>
      <c r="F7" s="17">
        <f>SUM(C7,D7)</f>
        <v>2081</v>
      </c>
    </row>
    <row r="8" spans="1:6" ht="18.75" customHeight="1" thickBot="1">
      <c r="A8" s="15" t="s">
        <v>22</v>
      </c>
      <c r="B8" s="36" t="str">
        <f>('Náhozy 120 HS prof.'!C31)</f>
        <v>KK Orel Ivančice II.</v>
      </c>
      <c r="C8" s="36">
        <f>SUM('Náhozy 120 HS prof.'!X30)</f>
        <v>1447</v>
      </c>
      <c r="D8" s="36">
        <f>SUM('Náhozy 120 HS prof.'!X31)</f>
        <v>631</v>
      </c>
      <c r="E8" s="36">
        <f>SUM('Náhozy 120 HS prof.'!Y31)</f>
        <v>35</v>
      </c>
      <c r="F8" s="17">
        <f>SUM(C8,D8)</f>
        <v>2078</v>
      </c>
    </row>
    <row r="9" spans="1:6" ht="18.75" customHeight="1" thickBot="1">
      <c r="A9" s="15" t="s">
        <v>23</v>
      </c>
      <c r="B9" s="36" t="str">
        <f>('Náhozy 120 HS prof.'!C23)</f>
        <v>TJ Třebíč</v>
      </c>
      <c r="C9" s="36">
        <f>SUM('Náhozy 120 HS prof.'!X22)</f>
        <v>1441</v>
      </c>
      <c r="D9" s="36">
        <f>SUM('Náhozy 120 HS prof.'!X23)</f>
        <v>632</v>
      </c>
      <c r="E9" s="36">
        <f>SUM('Náhozy 120 HS prof.'!Y23)</f>
        <v>37</v>
      </c>
      <c r="F9" s="17">
        <f>SUM(C9,D9)</f>
        <v>2073</v>
      </c>
    </row>
    <row r="10" spans="1:6" ht="18.75" customHeight="1" thickBot="1">
      <c r="A10" s="15" t="s">
        <v>24</v>
      </c>
      <c r="B10" s="36" t="str">
        <f>('Náhozy 120 HS prof.'!C11)</f>
        <v>TJ Sokol Husovice II.</v>
      </c>
      <c r="C10" s="36">
        <f>SUM('Náhozy 120 HS prof.'!X10)</f>
        <v>1404</v>
      </c>
      <c r="D10" s="36">
        <f>SUM('Náhozy 120 HS prof.'!X11)</f>
        <v>662</v>
      </c>
      <c r="E10" s="36">
        <f>SUM('Náhozy 120 HS prof.'!Y11)</f>
        <v>24</v>
      </c>
      <c r="F10" s="17">
        <f>SUM(C10,D10)</f>
        <v>2066</v>
      </c>
    </row>
    <row r="11" spans="1:6" ht="18.75" customHeight="1" thickBot="1">
      <c r="A11" s="15" t="s">
        <v>25</v>
      </c>
      <c r="B11" s="36" t="str">
        <f>('Náhozy 120 HS prof.'!C19)</f>
        <v>KC Réna Ivančice I.</v>
      </c>
      <c r="C11" s="36">
        <f>SUM('Náhozy 120 HS prof.'!X18)</f>
        <v>1403</v>
      </c>
      <c r="D11" s="36">
        <f>SUM('Náhozy 120 HS prof.'!X19)</f>
        <v>629</v>
      </c>
      <c r="E11" s="36">
        <f>SUM('Náhozy 120 HS prof.'!Y19)</f>
        <v>33</v>
      </c>
      <c r="F11" s="17">
        <f>SUM(C11,D11)</f>
        <v>2032</v>
      </c>
    </row>
    <row r="12" spans="1:6" ht="18.75" customHeight="1" thickBot="1">
      <c r="A12" s="15" t="s">
        <v>26</v>
      </c>
      <c r="B12" s="36" t="str">
        <f>('Náhozy 120 HS prof.'!C43)</f>
        <v>KC Réna Ivančice II.</v>
      </c>
      <c r="C12" s="36">
        <f>SUM('Náhozy 120 HS prof.'!X42)</f>
        <v>1376</v>
      </c>
      <c r="D12" s="36">
        <f>SUM('Náhozy 120 HS prof.'!X43)</f>
        <v>584</v>
      </c>
      <c r="E12" s="36">
        <f>SUM('Náhozy 120 HS prof.'!Y43)</f>
        <v>49</v>
      </c>
      <c r="F12" s="17">
        <f>SUM(C12,D12)</f>
        <v>1960</v>
      </c>
    </row>
    <row r="13" spans="1:6" ht="18.75" customHeight="1" thickBot="1">
      <c r="A13" s="15" t="s">
        <v>27</v>
      </c>
      <c r="B13" s="36" t="str">
        <f>('Náhozy 120 HS prof.'!C39)</f>
        <v>KK Orel Ivančice-dorost</v>
      </c>
      <c r="C13" s="36">
        <f>SUM('Náhozy 120 HS prof.'!X38)</f>
        <v>1340</v>
      </c>
      <c r="D13" s="36">
        <f>SUM('Náhozy 120 HS prof.'!X39)</f>
        <v>434</v>
      </c>
      <c r="E13" s="36">
        <f>SUM('Náhozy 120 HS prof.'!Y39)</f>
        <v>73</v>
      </c>
      <c r="F13" s="17">
        <f>SUM(C13,D13)</f>
        <v>1774</v>
      </c>
    </row>
    <row r="15" ht="12.75">
      <c r="C15" s="4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I23" sqref="I23"/>
    </sheetView>
  </sheetViews>
  <sheetFormatPr defaultColWidth="9.00390625" defaultRowHeight="12.75"/>
  <cols>
    <col min="1" max="1" width="5.875" style="0" customWidth="1"/>
    <col min="2" max="2" width="25.25390625" style="0" customWidth="1"/>
    <col min="3" max="3" width="22.125" style="0" customWidth="1"/>
    <col min="4" max="4" width="8.00390625" style="0" customWidth="1"/>
    <col min="5" max="5" width="7.25390625" style="0" customWidth="1"/>
    <col min="6" max="6" width="7.00390625" style="0" customWidth="1"/>
  </cols>
  <sheetData>
    <row r="1" spans="2:4" ht="20.25">
      <c r="B1" s="1" t="s">
        <v>52</v>
      </c>
      <c r="C1" s="1"/>
      <c r="D1" s="1"/>
    </row>
    <row r="2" spans="1:3" ht="12.75">
      <c r="A2" s="2"/>
      <c r="B2" s="2"/>
      <c r="C2" s="2"/>
    </row>
    <row r="3" spans="1:7" ht="12.75">
      <c r="A3" s="3" t="s">
        <v>0</v>
      </c>
      <c r="B3" s="4" t="s">
        <v>16</v>
      </c>
      <c r="C3" s="4" t="s">
        <v>5</v>
      </c>
      <c r="D3" s="5"/>
      <c r="E3" s="6"/>
      <c r="F3" s="7"/>
      <c r="G3" s="8"/>
    </row>
    <row r="4" spans="1:7" ht="13.5" thickBot="1">
      <c r="A4" s="9"/>
      <c r="B4" s="9"/>
      <c r="C4" s="9"/>
      <c r="D4" s="10" t="s">
        <v>1</v>
      </c>
      <c r="E4" s="11" t="s">
        <v>2</v>
      </c>
      <c r="F4" s="11" t="s">
        <v>3</v>
      </c>
      <c r="G4" s="12" t="s">
        <v>4</v>
      </c>
    </row>
    <row r="5" spans="1:7" ht="18.75" customHeight="1" thickBot="1">
      <c r="A5" s="13" t="s">
        <v>18</v>
      </c>
      <c r="B5" s="36" t="str">
        <f>('Náhozy 120 HS prof.'!C15)</f>
        <v>Jelita</v>
      </c>
      <c r="C5" s="36" t="str">
        <f>('Náhozy 120 HS prof.'!B16)</f>
        <v>Zemek Jiří</v>
      </c>
      <c r="D5" s="36">
        <f>('Náhozy 120 HS prof.'!T16)</f>
        <v>391</v>
      </c>
      <c r="E5" s="36">
        <f>('Náhozy 120 HS prof.'!U16)</f>
        <v>199</v>
      </c>
      <c r="F5" s="36">
        <f>('Náhozy 120 HS prof.'!V16)</f>
        <v>2</v>
      </c>
      <c r="G5" s="14">
        <f>SUM(D5,E5)</f>
        <v>590</v>
      </c>
    </row>
    <row r="6" spans="1:7" ht="18.75" customHeight="1" thickBot="1">
      <c r="A6" s="13" t="s">
        <v>19</v>
      </c>
      <c r="B6" s="36" t="str">
        <f>('Náhozy 120 HS prof.'!C7)</f>
        <v>TJ Sokol Husovice I.</v>
      </c>
      <c r="C6" s="36" t="str">
        <f>('Náhozy 120 HS prof.'!B8)</f>
        <v>Radil Jiří</v>
      </c>
      <c r="D6" s="36">
        <f>('Náhozy 120 HS prof.'!T8)</f>
        <v>364</v>
      </c>
      <c r="E6" s="36">
        <f>('Náhozy 120 HS prof.'!U8)</f>
        <v>219</v>
      </c>
      <c r="F6" s="36">
        <f>('Náhozy 120 HS prof.'!V8)</f>
        <v>2</v>
      </c>
      <c r="G6" s="14">
        <f>SUM(D6,E6)</f>
        <v>583</v>
      </c>
    </row>
    <row r="7" spans="1:7" ht="18.75" customHeight="1" thickBot="1">
      <c r="A7" s="15" t="s">
        <v>20</v>
      </c>
      <c r="B7" s="36" t="str">
        <f>('Náhozy 120 HS prof.'!C35)</f>
        <v>KK Konstruktiva Praha</v>
      </c>
      <c r="C7" s="36" t="str">
        <f>('Náhozy 120 HS prof.'!B35)</f>
        <v>Vymazal Pavel</v>
      </c>
      <c r="D7" s="36">
        <f>('Náhozy 120 HS prof.'!T35)</f>
        <v>365</v>
      </c>
      <c r="E7" s="36">
        <f>('Náhozy 120 HS prof.'!U35)</f>
        <v>188</v>
      </c>
      <c r="F7" s="36">
        <f>('Náhozy 120 HS prof.'!V35)</f>
        <v>1</v>
      </c>
      <c r="G7" s="17">
        <f>SUM(D7,E7)</f>
        <v>553</v>
      </c>
    </row>
    <row r="8" spans="1:7" ht="18.75" customHeight="1" thickBot="1">
      <c r="A8" s="15" t="s">
        <v>21</v>
      </c>
      <c r="B8" s="36" t="str">
        <f>('Náhozy 120 HS prof.'!C15)</f>
        <v>Jelita</v>
      </c>
      <c r="C8" s="36" t="str">
        <f>('Náhozy 120 HS prof.'!B15)</f>
        <v>Klika Milan</v>
      </c>
      <c r="D8" s="36">
        <f>('Náhozy 120 HS prof.'!T15)</f>
        <v>345</v>
      </c>
      <c r="E8" s="36">
        <f>('Náhozy 120 HS prof.'!U15)</f>
        <v>206</v>
      </c>
      <c r="F8" s="36">
        <f>('Náhozy 120 HS prof.'!V15)</f>
        <v>1</v>
      </c>
      <c r="G8" s="17">
        <f>SUM(D8,E8)</f>
        <v>551</v>
      </c>
    </row>
    <row r="9" spans="1:7" ht="18.75" customHeight="1" thickBot="1">
      <c r="A9" s="15" t="s">
        <v>22</v>
      </c>
      <c r="B9" s="36" t="str">
        <f>('Náhozy 120 HS prof.'!C31)</f>
        <v>KK Orel Ivančice II.</v>
      </c>
      <c r="C9" s="36" t="str">
        <f>('Náhozy 120 HS prof.'!B31)</f>
        <v>Mrkvica Zdeněk</v>
      </c>
      <c r="D9" s="36">
        <f>('Náhozy 120 HS prof.'!T31)</f>
        <v>370</v>
      </c>
      <c r="E9" s="36">
        <f>('Náhozy 120 HS prof.'!U31)</f>
        <v>180</v>
      </c>
      <c r="F9" s="36">
        <f>('Náhozy 120 HS prof.'!V31)</f>
        <v>8</v>
      </c>
      <c r="G9" s="17">
        <f>SUM(D9,E9)</f>
        <v>550</v>
      </c>
    </row>
    <row r="10" spans="1:7" ht="18.75" customHeight="1" thickBot="1">
      <c r="A10" s="15" t="s">
        <v>23</v>
      </c>
      <c r="B10" s="36" t="str">
        <f>('Náhozy 120 HS prof.'!C27)</f>
        <v>KK Orel Ivančice I.</v>
      </c>
      <c r="C10" s="36" t="str">
        <f>('Náhozy 120 HS prof.'!B29)</f>
        <v>Peška Jiří</v>
      </c>
      <c r="D10" s="36">
        <f>('Náhozy 120 HS prof.'!T29)</f>
        <v>372</v>
      </c>
      <c r="E10" s="36">
        <f>('Náhozy 120 HS prof.'!U29)</f>
        <v>173</v>
      </c>
      <c r="F10" s="36">
        <f>('Náhozy 120 HS prof.'!V29)</f>
        <v>7</v>
      </c>
      <c r="G10" s="17">
        <f>SUM(D10,E10)</f>
        <v>545</v>
      </c>
    </row>
    <row r="11" spans="1:7" ht="18.75" customHeight="1" thickBot="1">
      <c r="A11" s="15" t="s">
        <v>24</v>
      </c>
      <c r="B11" s="36" t="str">
        <f>('Náhozy 120 HS prof.'!C15)</f>
        <v>Jelita</v>
      </c>
      <c r="C11" s="36" t="str">
        <f>('Náhozy 120 HS prof.'!B14)</f>
        <v>Zaťko Peter</v>
      </c>
      <c r="D11" s="36">
        <f>('Náhozy 120 HS prof.'!T14)</f>
        <v>350</v>
      </c>
      <c r="E11" s="36">
        <f>('Náhozy 120 HS prof.'!U14)</f>
        <v>193</v>
      </c>
      <c r="F11" s="36">
        <f>('Náhozy 120 HS prof.'!V14)</f>
        <v>1</v>
      </c>
      <c r="G11" s="17">
        <f>SUM(D11,E11)</f>
        <v>543</v>
      </c>
    </row>
    <row r="12" spans="1:7" ht="18.75" customHeight="1" thickBot="1">
      <c r="A12" s="15" t="s">
        <v>25</v>
      </c>
      <c r="B12" s="36" t="str">
        <f>('Náhozy 120 HS prof.'!C35)</f>
        <v>KK Konstruktiva Praha</v>
      </c>
      <c r="C12" s="36" t="str">
        <f>('Náhozy 120 HS prof.'!B34)</f>
        <v>Šnejdar Miroslav jun.</v>
      </c>
      <c r="D12" s="36">
        <f>('Náhozy 120 HS prof.'!T34)</f>
        <v>368</v>
      </c>
      <c r="E12" s="36">
        <f>('Náhozy 120 HS prof.'!U34)</f>
        <v>175</v>
      </c>
      <c r="F12" s="36">
        <f>('Náhozy 120 HS prof.'!V34)</f>
        <v>1</v>
      </c>
      <c r="G12" s="17">
        <f>SUM(D12,E12)</f>
        <v>543</v>
      </c>
    </row>
    <row r="13" spans="1:7" ht="18.75" customHeight="1" thickBot="1">
      <c r="A13" s="15" t="s">
        <v>26</v>
      </c>
      <c r="B13" s="36" t="str">
        <f>('Náhozy 120 HS prof.'!C23)</f>
        <v>TJ Třebíč</v>
      </c>
      <c r="C13" s="36" t="str">
        <f>('Náhozy 120 HS prof.'!B23)</f>
        <v>Novotný Mojmír</v>
      </c>
      <c r="D13" s="36">
        <f>('Náhozy 120 HS prof.'!T23)</f>
        <v>358</v>
      </c>
      <c r="E13" s="36">
        <f>('Náhozy 120 HS prof.'!U23)</f>
        <v>182</v>
      </c>
      <c r="F13" s="36">
        <f>('Náhozy 120 HS prof.'!V23)</f>
        <v>5</v>
      </c>
      <c r="G13" s="17">
        <f>SUM(D13,E13)</f>
        <v>540</v>
      </c>
    </row>
    <row r="14" spans="1:7" ht="18.75" customHeight="1" thickBot="1">
      <c r="A14" s="15" t="s">
        <v>27</v>
      </c>
      <c r="B14" s="36" t="str">
        <f>('Náhozy 120 HS prof.'!C11)</f>
        <v>TJ Sokol Husovice II.</v>
      </c>
      <c r="C14" s="36" t="str">
        <f>('Náhozy 120 HS prof.'!B11)</f>
        <v>Žižlavský Tomáš</v>
      </c>
      <c r="D14" s="36">
        <f>('Náhozy 120 HS prof.'!T11)</f>
        <v>362</v>
      </c>
      <c r="E14" s="36">
        <f>('Náhozy 120 HS prof.'!U11)</f>
        <v>176</v>
      </c>
      <c r="F14" s="36">
        <f>('Náhozy 120 HS prof.'!V11)</f>
        <v>3</v>
      </c>
      <c r="G14" s="17">
        <f>SUM(D14,E14)</f>
        <v>538</v>
      </c>
    </row>
    <row r="15" spans="1:7" ht="18.75" customHeight="1" thickBot="1">
      <c r="A15" s="15" t="s">
        <v>28</v>
      </c>
      <c r="B15" s="36" t="str">
        <f>('Náhozy 120 HS prof.'!C27)</f>
        <v>KK Orel Ivančice I.</v>
      </c>
      <c r="C15" s="36" t="str">
        <f>('Náhozy 120 HS prof.'!B28)</f>
        <v>Toman Jiří</v>
      </c>
      <c r="D15" s="36">
        <f>('Náhozy 120 HS prof.'!T28)</f>
        <v>349</v>
      </c>
      <c r="E15" s="36">
        <f>('Náhozy 120 HS prof.'!U28)</f>
        <v>188</v>
      </c>
      <c r="F15" s="36">
        <f>('Náhozy 120 HS prof.'!V28)</f>
        <v>5</v>
      </c>
      <c r="G15" s="17">
        <f>SUM(D15,E15)</f>
        <v>537</v>
      </c>
    </row>
    <row r="16" spans="1:7" ht="18.75" customHeight="1" thickBot="1">
      <c r="A16" s="15" t="s">
        <v>29</v>
      </c>
      <c r="B16" s="36" t="str">
        <f>('Náhozy 120 HS prof.'!C27)</f>
        <v>KK Orel Ivančice I.</v>
      </c>
      <c r="C16" s="36" t="str">
        <f>('Náhozy 120 HS prof.'!B27)</f>
        <v>Zimmermann Martin</v>
      </c>
      <c r="D16" s="36">
        <f>('Náhozy 120 HS prof.'!T27)</f>
        <v>376</v>
      </c>
      <c r="E16" s="36">
        <f>('Náhozy 120 HS prof.'!U27)</f>
        <v>158</v>
      </c>
      <c r="F16" s="36">
        <f>('Náhozy 120 HS prof.'!V27)</f>
        <v>11</v>
      </c>
      <c r="G16" s="17">
        <f>SUM(D16,E16)</f>
        <v>534</v>
      </c>
    </row>
    <row r="17" spans="1:7" ht="18.75" customHeight="1" thickBot="1">
      <c r="A17" s="15" t="s">
        <v>30</v>
      </c>
      <c r="B17" s="36" t="str">
        <f>('Náhozy 120 HS prof.'!C19)</f>
        <v>KC Réna Ivančice I.</v>
      </c>
      <c r="C17" s="36" t="str">
        <f>('Náhozy 120 HS prof.'!B20)</f>
        <v>Šalplachta Dalibor</v>
      </c>
      <c r="D17" s="36">
        <f>('Náhozy 120 HS prof.'!T20)</f>
        <v>360</v>
      </c>
      <c r="E17" s="36">
        <f>('Náhozy 120 HS prof.'!U20)</f>
        <v>171</v>
      </c>
      <c r="F17" s="36">
        <f>('Náhozy 120 HS prof.'!V20)</f>
        <v>6</v>
      </c>
      <c r="G17" s="17">
        <f>SUM(D17,E17)</f>
        <v>531</v>
      </c>
    </row>
    <row r="18" spans="1:7" ht="18.75" customHeight="1" thickBot="1">
      <c r="A18" s="15" t="s">
        <v>31</v>
      </c>
      <c r="B18" s="36" t="str">
        <f>('Náhozy 120 HS prof.'!C7)</f>
        <v>TJ Sokol Husovice I.</v>
      </c>
      <c r="C18" s="36" t="str">
        <f>('Náhozy 120 HS prof.'!B9)</f>
        <v>Machálek Jan dn.</v>
      </c>
      <c r="D18" s="36">
        <f>('Náhozy 120 HS prof.'!T9)</f>
        <v>364</v>
      </c>
      <c r="E18" s="36">
        <f>('Náhozy 120 HS prof.'!U9)</f>
        <v>165</v>
      </c>
      <c r="F18" s="36">
        <f>('Náhozy 120 HS prof.'!V9)</f>
        <v>3</v>
      </c>
      <c r="G18" s="17">
        <f>SUM(D18,E18)</f>
        <v>529</v>
      </c>
    </row>
    <row r="19" spans="1:7" ht="18.75" customHeight="1" thickBot="1">
      <c r="A19" s="15" t="s">
        <v>32</v>
      </c>
      <c r="B19" s="36" t="str">
        <f>('Náhozy 120 HS prof.'!C15)</f>
        <v>Jelita</v>
      </c>
      <c r="C19" s="36" t="str">
        <f>('Náhozy 120 HS prof.'!B17)</f>
        <v>Klika Jaromír</v>
      </c>
      <c r="D19" s="36">
        <f>('Náhozy 120 HS prof.'!T17)</f>
        <v>358</v>
      </c>
      <c r="E19" s="36">
        <f>('Náhozy 120 HS prof.'!U17)</f>
        <v>170</v>
      </c>
      <c r="F19" s="36">
        <f>('Náhozy 120 HS prof.'!V17)</f>
        <v>1</v>
      </c>
      <c r="G19" s="17">
        <f>SUM(D19,E19)</f>
        <v>528</v>
      </c>
    </row>
    <row r="20" spans="1:7" ht="18.75" customHeight="1" thickBot="1">
      <c r="A20" s="15" t="s">
        <v>33</v>
      </c>
      <c r="B20" s="36" t="str">
        <f>('Náhozy 120 HS prof.'!C23)</f>
        <v>TJ Třebíč</v>
      </c>
      <c r="C20" s="36" t="str">
        <f>('Náhozy 120 HS prof.'!B24)</f>
        <v>Toman Lukáš</v>
      </c>
      <c r="D20" s="36">
        <f>('Náhozy 120 HS prof.'!T24)</f>
        <v>380</v>
      </c>
      <c r="E20" s="36">
        <f>('Náhozy 120 HS prof.'!U24)</f>
        <v>148</v>
      </c>
      <c r="F20" s="36">
        <f>('Náhozy 120 HS prof.'!V24)</f>
        <v>10</v>
      </c>
      <c r="G20" s="17">
        <f>SUM(D20,E20)</f>
        <v>528</v>
      </c>
    </row>
    <row r="21" spans="1:7" ht="18.75" customHeight="1" thickBot="1">
      <c r="A21" s="15" t="s">
        <v>34</v>
      </c>
      <c r="B21" s="36" t="str">
        <f>('Náhozy 120 HS prof.'!C23)</f>
        <v>TJ Třebíč</v>
      </c>
      <c r="C21" s="36" t="str">
        <f>('Náhozy 120 HS prof.'!B22)</f>
        <v>Toman Zdeněk</v>
      </c>
      <c r="D21" s="36">
        <f>('Náhozy 120 HS prof.'!T22)</f>
        <v>350</v>
      </c>
      <c r="E21" s="36">
        <f>('Náhozy 120 HS prof.'!U22)</f>
        <v>176</v>
      </c>
      <c r="F21" s="36">
        <f>('Náhozy 120 HS prof.'!V22)</f>
        <v>7</v>
      </c>
      <c r="G21" s="17">
        <f>SUM(D21,E21)</f>
        <v>526</v>
      </c>
    </row>
    <row r="22" spans="1:7" ht="18.75" customHeight="1" thickBot="1">
      <c r="A22" s="15" t="s">
        <v>35</v>
      </c>
      <c r="B22" s="36" t="str">
        <f>('Náhozy 120 HS prof.'!C31)</f>
        <v>KK Orel Ivančice II.</v>
      </c>
      <c r="C22" s="36" t="str">
        <f>('Náhozy 120 HS prof.'!B33)</f>
        <v>Sax Karel</v>
      </c>
      <c r="D22" s="36">
        <f>('Náhozy 120 HS prof.'!T33)</f>
        <v>351</v>
      </c>
      <c r="E22" s="36">
        <f>('Náhozy 120 HS prof.'!U33)</f>
        <v>173</v>
      </c>
      <c r="F22" s="36">
        <f>('Náhozy 120 HS prof.'!V33)</f>
        <v>5</v>
      </c>
      <c r="G22" s="17">
        <f>SUM(D22,E22)</f>
        <v>524</v>
      </c>
    </row>
    <row r="23" spans="1:7" ht="18.75" customHeight="1" thickBot="1">
      <c r="A23" s="15" t="s">
        <v>36</v>
      </c>
      <c r="B23" s="36" t="str">
        <f>('Náhozy 120 HS prof.'!C11)</f>
        <v>TJ Sokol Husovice II.</v>
      </c>
      <c r="C23" s="36" t="str">
        <f>('Náhozy 120 HS prof.'!B13)</f>
        <v>Vejtasa Miroslav</v>
      </c>
      <c r="D23" s="36">
        <f>('Náhozy 120 HS prof.'!T13)</f>
        <v>349</v>
      </c>
      <c r="E23" s="36">
        <f>('Náhozy 120 HS prof.'!U13)</f>
        <v>173</v>
      </c>
      <c r="F23" s="36">
        <f>('Náhozy 120 HS prof.'!V13)</f>
        <v>7</v>
      </c>
      <c r="G23" s="17">
        <f>SUM(D23,E23)</f>
        <v>522</v>
      </c>
    </row>
    <row r="24" spans="1:7" ht="18.75" customHeight="1" thickBot="1">
      <c r="A24" s="15" t="s">
        <v>37</v>
      </c>
      <c r="B24" s="36" t="str">
        <f>('Náhozy 120 HS prof.'!C35)</f>
        <v>KK Konstruktiva Praha</v>
      </c>
      <c r="C24" s="36" t="str">
        <f>('Náhozy 120 HS prof.'!B37)</f>
        <v>Vesecký Stanislav</v>
      </c>
      <c r="D24" s="36">
        <f>('Náhozy 120 HS prof.'!T37)</f>
        <v>375</v>
      </c>
      <c r="E24" s="36">
        <f>('Náhozy 120 HS prof.'!U37)</f>
        <v>147</v>
      </c>
      <c r="F24" s="36">
        <f>('Náhozy 120 HS prof.'!V37)</f>
        <v>3</v>
      </c>
      <c r="G24" s="17">
        <f>SUM(D24,E24)</f>
        <v>522</v>
      </c>
    </row>
    <row r="25" spans="1:7" ht="18.75" customHeight="1" thickBot="1">
      <c r="A25" s="15" t="s">
        <v>38</v>
      </c>
      <c r="B25" s="36" t="str">
        <f>('Náhozy 120 HS prof.'!C31)</f>
        <v>KK Orel Ivančice II.</v>
      </c>
      <c r="C25" s="36" t="str">
        <f>('Náhozy 120 HS prof.'!B30)</f>
        <v>Zemek František</v>
      </c>
      <c r="D25" s="36">
        <f>('Náhozy 120 HS prof.'!T30)</f>
        <v>375</v>
      </c>
      <c r="E25" s="36">
        <f>('Náhozy 120 HS prof.'!U30)</f>
        <v>147</v>
      </c>
      <c r="F25" s="36">
        <f>('Náhozy 120 HS prof.'!V30)</f>
        <v>10</v>
      </c>
      <c r="G25" s="17">
        <f>SUM(D25,E25)</f>
        <v>522</v>
      </c>
    </row>
    <row r="26" spans="1:7" ht="18.75" customHeight="1" thickBot="1">
      <c r="A26" s="15" t="s">
        <v>39</v>
      </c>
      <c r="B26" s="36" t="str">
        <f>('Náhozy 120 HS prof.'!C43)</f>
        <v>KC Réna Ivančice II.</v>
      </c>
      <c r="C26" s="36" t="str">
        <f>('Náhozy 120 HS prof.'!B45)</f>
        <v>Buršík Tomáš</v>
      </c>
      <c r="D26" s="36">
        <f>('Náhozy 120 HS prof.'!T45)</f>
        <v>347</v>
      </c>
      <c r="E26" s="36">
        <f>('Náhozy 120 HS prof.'!U45)</f>
        <v>170</v>
      </c>
      <c r="F26" s="36">
        <f>('Náhozy 120 HS prof.'!V45)</f>
        <v>7</v>
      </c>
      <c r="G26" s="17">
        <f>SUM(D26,E26)</f>
        <v>517</v>
      </c>
    </row>
    <row r="27" spans="1:7" ht="18.75" customHeight="1" thickBot="1">
      <c r="A27" s="15" t="s">
        <v>40</v>
      </c>
      <c r="B27" s="36" t="str">
        <f>('Náhozy 120 HS prof.'!C19)</f>
        <v>KC Réna Ivančice I.</v>
      </c>
      <c r="C27" s="36" t="str">
        <f>('Náhozy 120 HS prof.'!B18)</f>
        <v>Čech Marek</v>
      </c>
      <c r="D27" s="36">
        <f>('Náhozy 120 HS prof.'!T18)</f>
        <v>342</v>
      </c>
      <c r="E27" s="36">
        <f>('Náhozy 120 HS prof.'!U18)</f>
        <v>167</v>
      </c>
      <c r="F27" s="36">
        <f>('Náhozy 120 HS prof.'!V18)</f>
        <v>10</v>
      </c>
      <c r="G27" s="17">
        <f>SUM(D27,E27)</f>
        <v>509</v>
      </c>
    </row>
    <row r="28" spans="1:7" ht="18.75" customHeight="1" thickBot="1">
      <c r="A28" s="15" t="s">
        <v>41</v>
      </c>
      <c r="B28" s="36" t="str">
        <f>('Náhozy 120 HS prof.'!C35)</f>
        <v>KK Konstruktiva Praha</v>
      </c>
      <c r="C28" s="36" t="str">
        <f>('Náhozy 120 HS prof.'!B36)</f>
        <v>Šnejdar Miroslav sen.</v>
      </c>
      <c r="D28" s="36">
        <f>('Náhozy 120 HS prof.'!T36)</f>
        <v>349</v>
      </c>
      <c r="E28" s="36">
        <f>('Náhozy 120 HS prof.'!U36)</f>
        <v>149</v>
      </c>
      <c r="F28" s="36">
        <f>('Náhozy 120 HS prof.'!V36)</f>
        <v>9</v>
      </c>
      <c r="G28" s="17">
        <f>SUM(D28,E28)</f>
        <v>498</v>
      </c>
    </row>
    <row r="29" spans="1:7" ht="18.75" customHeight="1" thickBot="1">
      <c r="A29" s="13" t="s">
        <v>42</v>
      </c>
      <c r="B29" s="36" t="str">
        <f>('Náhozy 120 HS prof.'!C43)</f>
        <v>KC Réna Ivančice II.</v>
      </c>
      <c r="C29" s="36" t="str">
        <f>('Náhozy 120 HS prof.'!B43)</f>
        <v>Kremláček Jan</v>
      </c>
      <c r="D29" s="36">
        <f>('Náhozy 120 HS prof.'!T43)</f>
        <v>347</v>
      </c>
      <c r="E29" s="36">
        <f>('Náhozy 120 HS prof.'!U43)</f>
        <v>150</v>
      </c>
      <c r="F29" s="36">
        <f>('Náhozy 120 HS prof.'!V43)</f>
        <v>13</v>
      </c>
      <c r="G29" s="14">
        <f>SUM(D29,E29)</f>
        <v>497</v>
      </c>
    </row>
    <row r="30" spans="1:7" ht="18.75" customHeight="1" thickBot="1">
      <c r="A30" s="15" t="s">
        <v>43</v>
      </c>
      <c r="B30" s="36" t="str">
        <f>('Náhozy 120 HS prof.'!C19)</f>
        <v>KC Réna Ivančice I.</v>
      </c>
      <c r="C30" s="36" t="str">
        <f>('Náhozy 120 HS prof.'!B21)</f>
        <v>Krejčí Ondřej</v>
      </c>
      <c r="D30" s="36">
        <f>('Náhozy 120 HS prof.'!T21)</f>
        <v>341</v>
      </c>
      <c r="E30" s="36">
        <f>('Náhozy 120 HS prof.'!U21)</f>
        <v>143</v>
      </c>
      <c r="F30" s="36">
        <f>('Náhozy 120 HS prof.'!V21)</f>
        <v>9</v>
      </c>
      <c r="G30" s="14">
        <f>SUM(D30,E30)</f>
        <v>484</v>
      </c>
    </row>
    <row r="31" spans="1:7" ht="18.75" customHeight="1" thickBot="1">
      <c r="A31" s="15" t="s">
        <v>44</v>
      </c>
      <c r="B31" s="36" t="str">
        <f>('Náhozy 120 HS prof.'!C7)</f>
        <v>TJ Sokol Husovice I.</v>
      </c>
      <c r="C31" s="36" t="str">
        <f>('Náhozy 120 HS prof.'!B7)</f>
        <v>Gabrhel  Karel</v>
      </c>
      <c r="D31" s="36">
        <f>('Náhozy 120 HS prof.'!T7)</f>
        <v>335</v>
      </c>
      <c r="E31" s="36">
        <f>('Náhozy 120 HS prof.'!U7)</f>
        <v>148</v>
      </c>
      <c r="F31" s="36">
        <f>('Náhozy 120 HS prof.'!V7)</f>
        <v>11</v>
      </c>
      <c r="G31" s="14">
        <f>SUM(D31,E31)</f>
        <v>483</v>
      </c>
    </row>
    <row r="32" spans="1:7" ht="18.75" customHeight="1" thickBot="1">
      <c r="A32" s="15" t="s">
        <v>45</v>
      </c>
      <c r="B32" s="36" t="str">
        <f>('Náhozy 120 HS prof.'!C31)</f>
        <v>KK Orel Ivančice II.</v>
      </c>
      <c r="C32" s="36" t="str">
        <f>('Náhozy 120 HS prof.'!B32)</f>
        <v>Woller Petr</v>
      </c>
      <c r="D32" s="36">
        <f>('Náhozy 120 HS prof.'!T32)</f>
        <v>351</v>
      </c>
      <c r="E32" s="36">
        <f>('Náhozy 120 HS prof.'!U32)</f>
        <v>131</v>
      </c>
      <c r="F32" s="36">
        <f>('Náhozy 120 HS prof.'!V32)</f>
        <v>12</v>
      </c>
      <c r="G32" s="14">
        <f>SUM(D32,E32)</f>
        <v>482</v>
      </c>
    </row>
    <row r="33" spans="1:7" ht="18.75" customHeight="1" thickBot="1">
      <c r="A33" s="15" t="s">
        <v>46</v>
      </c>
      <c r="B33" s="36" t="str">
        <f>('Náhozy 120 HS prof.'!C23)</f>
        <v>TJ Třebíč</v>
      </c>
      <c r="C33" s="36" t="str">
        <f>('Náhozy 120 HS prof.'!B25)</f>
        <v>Brátka Tomáš</v>
      </c>
      <c r="D33" s="36">
        <f>('Náhozy 120 HS prof.'!T25)</f>
        <v>353</v>
      </c>
      <c r="E33" s="36">
        <f>('Náhozy 120 HS prof.'!U25)</f>
        <v>126</v>
      </c>
      <c r="F33" s="36">
        <f>('Náhozy 120 HS prof.'!V25)</f>
        <v>15</v>
      </c>
      <c r="G33" s="14">
        <f>SUM(D33,E33)</f>
        <v>479</v>
      </c>
    </row>
    <row r="34" spans="1:7" ht="18.75" customHeight="1" thickBot="1">
      <c r="A34" s="15" t="s">
        <v>47</v>
      </c>
      <c r="B34" s="36" t="str">
        <f>('Náhozy 120 HS prof.'!C43)</f>
        <v>KC Réna Ivančice II.</v>
      </c>
      <c r="C34" s="36" t="str">
        <f>('Náhozy 120 HS prof.'!B42)</f>
        <v>Kremláček Eduard</v>
      </c>
      <c r="D34" s="36">
        <f>('Náhozy 120 HS prof.'!T42)</f>
        <v>352</v>
      </c>
      <c r="E34" s="36">
        <f>('Náhozy 120 HS prof.'!U42)</f>
        <v>123</v>
      </c>
      <c r="F34" s="36">
        <f>('Náhozy 120 HS prof.'!V42)</f>
        <v>14</v>
      </c>
      <c r="G34" s="14">
        <f>SUM(D34,E34)</f>
        <v>475</v>
      </c>
    </row>
    <row r="35" spans="1:7" ht="18.75" customHeight="1" thickBot="1">
      <c r="A35" s="15" t="s">
        <v>48</v>
      </c>
      <c r="B35" s="36" t="str">
        <f>('Náhozy 120 HS prof.'!C43)</f>
        <v>KC Réna Ivančice II.</v>
      </c>
      <c r="C35" s="36" t="str">
        <f>('Náhozy 120 HS prof.'!B44)</f>
        <v>Ondráček Zdeněk</v>
      </c>
      <c r="D35" s="36">
        <f>('Náhozy 120 HS prof.'!T44)</f>
        <v>330</v>
      </c>
      <c r="E35" s="36">
        <f>('Náhozy 120 HS prof.'!U44)</f>
        <v>141</v>
      </c>
      <c r="F35" s="36">
        <f>('Náhozy 120 HS prof.'!V44)</f>
        <v>15</v>
      </c>
      <c r="G35" s="14">
        <f>SUM(D35,E35)</f>
        <v>471</v>
      </c>
    </row>
    <row r="36" spans="1:7" ht="18.75" customHeight="1" thickBot="1">
      <c r="A36" s="15" t="s">
        <v>49</v>
      </c>
      <c r="B36" s="36" t="str">
        <f>('Náhozy 120 HS prof.'!C39)</f>
        <v>KK Orel Ivančice-dorost</v>
      </c>
      <c r="C36" s="36" t="str">
        <f>('Náhozy 120 HS prof.'!B39)</f>
        <v>Maša Martin</v>
      </c>
      <c r="D36" s="36">
        <f>('Náhozy 120 HS prof.'!T39)</f>
        <v>323</v>
      </c>
      <c r="E36" s="36">
        <f>('Náhozy 120 HS prof.'!U39)</f>
        <v>114</v>
      </c>
      <c r="F36" s="36">
        <f>('Náhozy 120 HS prof.'!V39)</f>
        <v>13</v>
      </c>
      <c r="G36" s="14">
        <f>SUM(D36,E36)</f>
        <v>437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E16" sqref="E16"/>
    </sheetView>
  </sheetViews>
  <sheetFormatPr defaultColWidth="9.00390625" defaultRowHeight="12.75"/>
  <cols>
    <col min="1" max="1" width="7.125" style="0" customWidth="1"/>
    <col min="2" max="2" width="24.00390625" style="0" customWidth="1"/>
    <col min="3" max="3" width="22.625" style="0" customWidth="1"/>
    <col min="4" max="4" width="8.125" style="0" customWidth="1"/>
    <col min="5" max="5" width="7.625" style="0" customWidth="1"/>
    <col min="6" max="6" width="7.75390625" style="0" customWidth="1"/>
  </cols>
  <sheetData>
    <row r="1" ht="20.25">
      <c r="B1" s="1" t="s">
        <v>51</v>
      </c>
    </row>
    <row r="2" spans="1:3" ht="12.75">
      <c r="A2" s="2"/>
      <c r="B2" s="2"/>
      <c r="C2" s="2"/>
    </row>
    <row r="3" spans="1:7" ht="12.75">
      <c r="A3" s="3" t="s">
        <v>0</v>
      </c>
      <c r="B3" s="4" t="s">
        <v>16</v>
      </c>
      <c r="C3" s="4" t="s">
        <v>15</v>
      </c>
      <c r="D3" s="5"/>
      <c r="E3" s="6"/>
      <c r="F3" s="7"/>
      <c r="G3" s="8"/>
    </row>
    <row r="4" spans="1:7" ht="13.5" thickBot="1">
      <c r="A4" s="9"/>
      <c r="B4" s="9"/>
      <c r="C4" s="9"/>
      <c r="D4" s="10" t="s">
        <v>1</v>
      </c>
      <c r="E4" s="11" t="s">
        <v>2</v>
      </c>
      <c r="F4" s="11" t="s">
        <v>3</v>
      </c>
      <c r="G4" s="12" t="s">
        <v>4</v>
      </c>
    </row>
    <row r="5" spans="1:7" ht="18.75" customHeight="1" thickBot="1">
      <c r="A5" s="13" t="s">
        <v>18</v>
      </c>
      <c r="B5" s="36" t="str">
        <f>('Náhozy 120 HS prof.'!C11)</f>
        <v>TJ Sokol Husovice II.</v>
      </c>
      <c r="C5" s="36" t="str">
        <f>('Náhozy 120 HS prof.'!B10)</f>
        <v>Kelpenčevová Lucie</v>
      </c>
      <c r="D5" s="36">
        <f>('Náhozy 120 HS prof.'!T10)</f>
        <v>382</v>
      </c>
      <c r="E5" s="36">
        <f>('Náhozy 120 HS prof.'!U10)</f>
        <v>165</v>
      </c>
      <c r="F5" s="36">
        <f>('Náhozy 120 HS prof.'!V10)</f>
        <v>1</v>
      </c>
      <c r="G5" s="14">
        <f>SUM(D5,E5)</f>
        <v>547</v>
      </c>
    </row>
    <row r="6" spans="1:7" ht="18.75" customHeight="1" thickBot="1">
      <c r="A6" s="13" t="s">
        <v>19</v>
      </c>
      <c r="B6" s="36" t="str">
        <f>('Náhozy 120 HS prof.'!C7)</f>
        <v>TJ Sokol Husovice I.</v>
      </c>
      <c r="C6" s="36" t="str">
        <f>('Náhozy 120 HS prof.'!B6)</f>
        <v>Gabrhelová Markéta</v>
      </c>
      <c r="D6" s="36">
        <f>('Náhozy 120 HS prof.'!T6)</f>
        <v>351</v>
      </c>
      <c r="E6" s="36">
        <f>('Náhozy 120 HS prof.'!U6)</f>
        <v>191</v>
      </c>
      <c r="F6" s="36">
        <f>('Náhozy 120 HS prof.'!V6)</f>
        <v>5</v>
      </c>
      <c r="G6" s="14">
        <f>SUM(D6,E6)</f>
        <v>542</v>
      </c>
    </row>
    <row r="7" spans="1:7" ht="18.75" customHeight="1" thickBot="1">
      <c r="A7" s="15" t="s">
        <v>20</v>
      </c>
      <c r="B7" s="36" t="str">
        <f>('Náhozy 120 HS prof.'!C39)</f>
        <v>KK Orel Ivančice-dorost</v>
      </c>
      <c r="C7" s="36" t="str">
        <f>('Náhozy 120 HS prof.'!B41)</f>
        <v>Ondovčáková Aneta</v>
      </c>
      <c r="D7" s="36">
        <f>('Náhozy 120 HS prof.'!T41)</f>
        <v>362</v>
      </c>
      <c r="E7" s="36">
        <f>('Náhozy 120 HS prof.'!U41)</f>
        <v>129</v>
      </c>
      <c r="F7" s="36">
        <f>('Náhozy 120 HS prof.'!V41)</f>
        <v>15</v>
      </c>
      <c r="G7" s="17">
        <f>SUM(D7,E7)</f>
        <v>491</v>
      </c>
    </row>
    <row r="8" spans="1:7" ht="18.75" customHeight="1" thickBot="1">
      <c r="A8" s="13" t="s">
        <v>21</v>
      </c>
      <c r="B8" s="36" t="str">
        <f>('Náhozy 120 HS prof.'!C39)</f>
        <v>KK Orel Ivančice-dorost</v>
      </c>
      <c r="C8" s="36" t="str">
        <f>('Náhozy 120 HS prof.'!B38)</f>
        <v>Saxová Kristýna</v>
      </c>
      <c r="D8" s="36">
        <f>('Náhozy 120 HS prof.'!T38)</f>
        <v>352</v>
      </c>
      <c r="E8" s="36">
        <f>('Náhozy 120 HS prof.'!U38)</f>
        <v>122</v>
      </c>
      <c r="F8" s="36">
        <f>('Náhozy 120 HS prof.'!V38)</f>
        <v>16</v>
      </c>
      <c r="G8" s="14">
        <f>SUM(D8,E8)</f>
        <v>474</v>
      </c>
    </row>
    <row r="9" spans="1:7" ht="18.75" customHeight="1" thickBot="1">
      <c r="A9" s="13" t="s">
        <v>22</v>
      </c>
      <c r="B9" s="36" t="str">
        <f>('Náhozy 120 HS prof.'!C27)</f>
        <v>KK Orel Ivančice I.</v>
      </c>
      <c r="C9" s="36" t="str">
        <f>('Náhozy 120 HS prof.'!B26)</f>
        <v>Indrová Lenka</v>
      </c>
      <c r="D9" s="36">
        <f>('Náhozy 120 HS prof.'!T26)</f>
        <v>323</v>
      </c>
      <c r="E9" s="36">
        <f>('Náhozy 120 HS prof.'!U26)</f>
        <v>142</v>
      </c>
      <c r="F9" s="36">
        <f>('Náhozy 120 HS prof.'!V26)</f>
        <v>15</v>
      </c>
      <c r="G9" s="14">
        <f>SUM(D9,E9)</f>
        <v>465</v>
      </c>
    </row>
    <row r="10" spans="1:7" ht="18.75" customHeight="1" thickBot="1">
      <c r="A10" s="15" t="s">
        <v>23</v>
      </c>
      <c r="B10" s="36" t="str">
        <f>('Náhozy 120 HS prof.'!C11)</f>
        <v>TJ Sokol Husovice II.</v>
      </c>
      <c r="C10" s="36" t="str">
        <f>('Náhozy 120 HS prof.'!B12)</f>
        <v>Vetchá Markéta</v>
      </c>
      <c r="D10" s="36">
        <f>('Náhozy 120 HS prof.'!T12)</f>
        <v>311</v>
      </c>
      <c r="E10" s="36">
        <f>('Náhozy 120 HS prof.'!U12)</f>
        <v>148</v>
      </c>
      <c r="F10" s="36">
        <f>('Náhozy 120 HS prof.'!V12)</f>
        <v>13</v>
      </c>
      <c r="G10" s="17">
        <f>SUM(D10,E10)</f>
        <v>459</v>
      </c>
    </row>
    <row r="11" spans="1:7" ht="18.75" customHeight="1" thickBot="1">
      <c r="A11" s="13" t="s">
        <v>24</v>
      </c>
      <c r="B11" s="36" t="str">
        <f>('Náhozy 120 HS prof.'!C39)</f>
        <v>KK Orel Ivančice-dorost</v>
      </c>
      <c r="C11" s="36" t="str">
        <f>('Náhozy 120 HS prof.'!B40)</f>
        <v>Nešpůrková Kateřina</v>
      </c>
      <c r="D11" s="36">
        <f>('Náhozy 120 HS prof.'!T40)</f>
        <v>303</v>
      </c>
      <c r="E11" s="36">
        <f>('Náhozy 120 HS prof.'!U40)</f>
        <v>69</v>
      </c>
      <c r="F11" s="36">
        <f>('Náhozy 120 HS prof.'!V40)</f>
        <v>29</v>
      </c>
      <c r="G11" s="14">
        <f>SUM(D11,E11)</f>
        <v>372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45"/>
  <sheetViews>
    <sheetView workbookViewId="0" topLeftCell="A1">
      <selection activeCell="A40" sqref="A40"/>
    </sheetView>
  </sheetViews>
  <sheetFormatPr defaultColWidth="9.00390625" defaultRowHeight="12.75"/>
  <cols>
    <col min="1" max="1" width="3.875" style="0" customWidth="1"/>
    <col min="2" max="2" width="21.75390625" style="0" customWidth="1"/>
    <col min="3" max="3" width="22.875" style="0" customWidth="1"/>
    <col min="4" max="6" width="5.75390625" style="0" customWidth="1"/>
    <col min="7" max="7" width="6.00390625" style="0" customWidth="1"/>
    <col min="8" max="10" width="5.75390625" style="0" customWidth="1"/>
    <col min="11" max="11" width="6.00390625" style="0" customWidth="1"/>
    <col min="12" max="14" width="5.75390625" style="0" customWidth="1"/>
    <col min="15" max="15" width="6.00390625" style="0" customWidth="1"/>
    <col min="16" max="18" width="5.75390625" style="0" customWidth="1"/>
    <col min="19" max="20" width="6.00390625" style="0" customWidth="1"/>
    <col min="21" max="22" width="6.125" style="0" customWidth="1"/>
    <col min="23" max="23" width="6.00390625" style="0" customWidth="1"/>
  </cols>
  <sheetData>
    <row r="2" ht="20.25">
      <c r="D2" s="1" t="s">
        <v>50</v>
      </c>
    </row>
    <row r="3" spans="1:24" ht="12.75">
      <c r="A3" s="2"/>
      <c r="B3" s="2"/>
      <c r="C3" s="2"/>
      <c r="X3" s="27" t="s">
        <v>17</v>
      </c>
    </row>
    <row r="4" spans="1:26" ht="12.75">
      <c r="A4" s="7" t="s">
        <v>0</v>
      </c>
      <c r="B4" s="3" t="s">
        <v>6</v>
      </c>
      <c r="C4" s="4" t="s">
        <v>16</v>
      </c>
      <c r="D4" s="5" t="s">
        <v>10</v>
      </c>
      <c r="E4" s="6"/>
      <c r="F4" s="6"/>
      <c r="G4" s="7"/>
      <c r="H4" s="6" t="s">
        <v>11</v>
      </c>
      <c r="I4" s="6"/>
      <c r="J4" s="6"/>
      <c r="K4" s="7"/>
      <c r="L4" s="6" t="s">
        <v>12</v>
      </c>
      <c r="M4" s="6"/>
      <c r="N4" s="6"/>
      <c r="O4" s="7"/>
      <c r="P4" s="6" t="s">
        <v>13</v>
      </c>
      <c r="Q4" s="6"/>
      <c r="R4" s="6"/>
      <c r="S4" s="25" t="s">
        <v>9</v>
      </c>
      <c r="T4" s="26" t="s">
        <v>14</v>
      </c>
      <c r="U4" s="8"/>
      <c r="V4" s="8"/>
      <c r="W4" s="18"/>
      <c r="X4" s="28" t="s">
        <v>1</v>
      </c>
      <c r="Y4" s="28" t="s">
        <v>7</v>
      </c>
      <c r="Z4" s="30"/>
    </row>
    <row r="5" spans="1:26" ht="13.5" thickBot="1">
      <c r="A5" s="9"/>
      <c r="B5" s="9"/>
      <c r="C5" s="19"/>
      <c r="D5" s="10" t="s">
        <v>1</v>
      </c>
      <c r="E5" s="11" t="s">
        <v>2</v>
      </c>
      <c r="F5" s="20" t="s">
        <v>3</v>
      </c>
      <c r="G5" s="21" t="s">
        <v>7</v>
      </c>
      <c r="H5" s="11" t="s">
        <v>1</v>
      </c>
      <c r="I5" s="11" t="s">
        <v>2</v>
      </c>
      <c r="J5" s="20" t="s">
        <v>3</v>
      </c>
      <c r="K5" s="22" t="s">
        <v>7</v>
      </c>
      <c r="L5" s="11" t="s">
        <v>1</v>
      </c>
      <c r="M5" s="11" t="s">
        <v>2</v>
      </c>
      <c r="N5" s="20" t="s">
        <v>3</v>
      </c>
      <c r="O5" s="22" t="s">
        <v>7</v>
      </c>
      <c r="P5" s="11" t="s">
        <v>1</v>
      </c>
      <c r="Q5" s="11" t="s">
        <v>2</v>
      </c>
      <c r="R5" s="20" t="s">
        <v>3</v>
      </c>
      <c r="S5" s="22" t="s">
        <v>7</v>
      </c>
      <c r="T5" s="23" t="s">
        <v>1</v>
      </c>
      <c r="U5" s="23" t="s">
        <v>2</v>
      </c>
      <c r="V5" s="22" t="s">
        <v>3</v>
      </c>
      <c r="W5" s="22" t="s">
        <v>7</v>
      </c>
      <c r="X5" s="29" t="s">
        <v>8</v>
      </c>
      <c r="Y5" s="29" t="s">
        <v>3</v>
      </c>
      <c r="Z5" s="30"/>
    </row>
    <row r="6" spans="1:26" ht="12.75">
      <c r="A6" s="38"/>
      <c r="B6" s="39" t="s">
        <v>54</v>
      </c>
      <c r="C6" s="39"/>
      <c r="D6" s="40">
        <v>87</v>
      </c>
      <c r="E6" s="40">
        <v>42</v>
      </c>
      <c r="F6" s="40">
        <v>2</v>
      </c>
      <c r="G6" s="41">
        <f aca="true" t="shared" si="0" ref="G6:G41">SUM(D6+E6)</f>
        <v>129</v>
      </c>
      <c r="H6" s="42">
        <v>90</v>
      </c>
      <c r="I6" s="42">
        <v>36</v>
      </c>
      <c r="J6" s="42">
        <v>3</v>
      </c>
      <c r="K6" s="41">
        <f aca="true" t="shared" si="1" ref="K6:K41">SUM(H6+I6)</f>
        <v>126</v>
      </c>
      <c r="L6" s="42">
        <v>86</v>
      </c>
      <c r="M6" s="42">
        <v>71</v>
      </c>
      <c r="N6" s="42">
        <v>0</v>
      </c>
      <c r="O6" s="41">
        <f aca="true" t="shared" si="2" ref="O6:O41">SUM(L6+M6)</f>
        <v>157</v>
      </c>
      <c r="P6" s="42">
        <v>88</v>
      </c>
      <c r="Q6" s="42">
        <v>42</v>
      </c>
      <c r="R6" s="42">
        <v>0</v>
      </c>
      <c r="S6" s="41">
        <f aca="true" t="shared" si="3" ref="S6:S41">SUM(P6+Q6)</f>
        <v>130</v>
      </c>
      <c r="T6" s="43">
        <f aca="true" t="shared" si="4" ref="T6:T41">SUM(D6,H6,L6,P6)</f>
        <v>351</v>
      </c>
      <c r="U6" s="43">
        <f aca="true" t="shared" si="5" ref="U6:U28">SUM(E6,I6,M6,Q6)</f>
        <v>191</v>
      </c>
      <c r="V6" s="43">
        <f aca="true" t="shared" si="6" ref="V6:V41">SUM(F6,J6,N6,R6)</f>
        <v>5</v>
      </c>
      <c r="W6" s="43">
        <f>SUM(T6,U6)</f>
        <v>542</v>
      </c>
      <c r="X6" s="44">
        <f>SUM(T6:T9)</f>
        <v>1414</v>
      </c>
      <c r="Y6" s="44">
        <f>SUM(W6:W9)</f>
        <v>2137</v>
      </c>
      <c r="Z6" s="2"/>
    </row>
    <row r="7" spans="1:26" ht="12.75">
      <c r="A7" s="37" t="s">
        <v>19</v>
      </c>
      <c r="B7" s="3" t="s">
        <v>55</v>
      </c>
      <c r="C7" s="3" t="s">
        <v>58</v>
      </c>
      <c r="D7" s="24">
        <v>74</v>
      </c>
      <c r="E7" s="24">
        <v>35</v>
      </c>
      <c r="F7" s="24">
        <v>3</v>
      </c>
      <c r="G7" s="34">
        <f t="shared" si="0"/>
        <v>109</v>
      </c>
      <c r="H7" s="24">
        <v>87</v>
      </c>
      <c r="I7" s="24">
        <v>44</v>
      </c>
      <c r="J7" s="24">
        <v>2</v>
      </c>
      <c r="K7" s="34">
        <f t="shared" si="1"/>
        <v>131</v>
      </c>
      <c r="L7" s="24">
        <v>82</v>
      </c>
      <c r="M7" s="24">
        <v>44</v>
      </c>
      <c r="N7" s="24">
        <v>1</v>
      </c>
      <c r="O7" s="34">
        <f t="shared" si="2"/>
        <v>126</v>
      </c>
      <c r="P7" s="24">
        <v>92</v>
      </c>
      <c r="Q7" s="24">
        <v>25</v>
      </c>
      <c r="R7" s="24">
        <v>5</v>
      </c>
      <c r="S7" s="34">
        <f t="shared" si="3"/>
        <v>117</v>
      </c>
      <c r="T7" s="31">
        <f t="shared" si="4"/>
        <v>335</v>
      </c>
      <c r="U7" s="31">
        <f t="shared" si="5"/>
        <v>148</v>
      </c>
      <c r="V7" s="31">
        <f t="shared" si="6"/>
        <v>11</v>
      </c>
      <c r="W7" s="31">
        <f>SUM(T7,U7)</f>
        <v>483</v>
      </c>
      <c r="X7" s="32">
        <f>SUM(U6:U9)</f>
        <v>723</v>
      </c>
      <c r="Y7" s="32">
        <f>SUM(V6:V9)</f>
        <v>21</v>
      </c>
      <c r="Z7" s="2"/>
    </row>
    <row r="8" spans="1:26" ht="12.75">
      <c r="A8" s="7"/>
      <c r="B8" s="3" t="s">
        <v>56</v>
      </c>
      <c r="C8" s="37"/>
      <c r="D8" s="48">
        <v>83</v>
      </c>
      <c r="E8" s="24">
        <v>51</v>
      </c>
      <c r="F8" s="24">
        <v>0</v>
      </c>
      <c r="G8" s="34">
        <f t="shared" si="0"/>
        <v>134</v>
      </c>
      <c r="H8" s="24">
        <v>97</v>
      </c>
      <c r="I8" s="24">
        <v>62</v>
      </c>
      <c r="J8" s="24">
        <v>0</v>
      </c>
      <c r="K8" s="34">
        <f t="shared" si="1"/>
        <v>159</v>
      </c>
      <c r="L8" s="24">
        <v>93</v>
      </c>
      <c r="M8" s="24">
        <v>54</v>
      </c>
      <c r="N8" s="24">
        <v>1</v>
      </c>
      <c r="O8" s="34">
        <f t="shared" si="2"/>
        <v>147</v>
      </c>
      <c r="P8" s="24">
        <v>91</v>
      </c>
      <c r="Q8" s="24">
        <v>52</v>
      </c>
      <c r="R8" s="24">
        <v>1</v>
      </c>
      <c r="S8" s="34">
        <f t="shared" si="3"/>
        <v>143</v>
      </c>
      <c r="T8" s="31">
        <f t="shared" si="4"/>
        <v>364</v>
      </c>
      <c r="U8" s="31">
        <f t="shared" si="5"/>
        <v>219</v>
      </c>
      <c r="V8" s="31">
        <f t="shared" si="6"/>
        <v>2</v>
      </c>
      <c r="W8" s="31">
        <f>SUM(T8,U8)</f>
        <v>583</v>
      </c>
      <c r="X8" s="45"/>
      <c r="Y8" s="45"/>
      <c r="Z8" s="2"/>
    </row>
    <row r="9" spans="1:26" ht="13.5" thickBot="1">
      <c r="A9" s="9"/>
      <c r="B9" s="15" t="s">
        <v>57</v>
      </c>
      <c r="C9" s="15"/>
      <c r="D9" s="16">
        <v>91</v>
      </c>
      <c r="E9" s="16">
        <v>42</v>
      </c>
      <c r="F9" s="16">
        <v>0</v>
      </c>
      <c r="G9" s="17">
        <f t="shared" si="0"/>
        <v>133</v>
      </c>
      <c r="H9" s="16">
        <v>86</v>
      </c>
      <c r="I9" s="16">
        <v>45</v>
      </c>
      <c r="J9" s="16">
        <v>0</v>
      </c>
      <c r="K9" s="17">
        <f t="shared" si="1"/>
        <v>131</v>
      </c>
      <c r="L9" s="16">
        <v>94</v>
      </c>
      <c r="M9" s="16">
        <v>33</v>
      </c>
      <c r="N9" s="16">
        <v>2</v>
      </c>
      <c r="O9" s="17">
        <f t="shared" si="2"/>
        <v>127</v>
      </c>
      <c r="P9" s="16">
        <v>93</v>
      </c>
      <c r="Q9" s="16">
        <v>45</v>
      </c>
      <c r="R9" s="16">
        <v>1</v>
      </c>
      <c r="S9" s="17">
        <f t="shared" si="3"/>
        <v>138</v>
      </c>
      <c r="T9" s="33">
        <f t="shared" si="4"/>
        <v>364</v>
      </c>
      <c r="U9" s="33">
        <f t="shared" si="5"/>
        <v>165</v>
      </c>
      <c r="V9" s="33">
        <f t="shared" si="6"/>
        <v>3</v>
      </c>
      <c r="W9" s="33">
        <f>SUM(T9,U9)</f>
        <v>529</v>
      </c>
      <c r="X9" s="46"/>
      <c r="Y9" s="46"/>
      <c r="Z9" s="2"/>
    </row>
    <row r="10" spans="1:26" ht="12.75">
      <c r="A10" s="7"/>
      <c r="B10" s="37" t="s">
        <v>60</v>
      </c>
      <c r="C10" s="37"/>
      <c r="D10" s="24">
        <v>101</v>
      </c>
      <c r="E10" s="24">
        <v>40</v>
      </c>
      <c r="F10" s="24">
        <v>0</v>
      </c>
      <c r="G10" s="34">
        <f t="shared" si="0"/>
        <v>141</v>
      </c>
      <c r="H10" s="24">
        <v>92</v>
      </c>
      <c r="I10" s="24">
        <v>36</v>
      </c>
      <c r="J10" s="24">
        <v>0</v>
      </c>
      <c r="K10" s="34">
        <f t="shared" si="1"/>
        <v>128</v>
      </c>
      <c r="L10" s="24">
        <v>98</v>
      </c>
      <c r="M10" s="24">
        <v>45</v>
      </c>
      <c r="N10" s="24">
        <v>0</v>
      </c>
      <c r="O10" s="34">
        <f t="shared" si="2"/>
        <v>143</v>
      </c>
      <c r="P10" s="24">
        <v>91</v>
      </c>
      <c r="Q10" s="24">
        <v>44</v>
      </c>
      <c r="R10" s="24">
        <v>1</v>
      </c>
      <c r="S10" s="34">
        <f t="shared" si="3"/>
        <v>135</v>
      </c>
      <c r="T10" s="31">
        <f t="shared" si="4"/>
        <v>382</v>
      </c>
      <c r="U10" s="31">
        <f t="shared" si="5"/>
        <v>165</v>
      </c>
      <c r="V10" s="31">
        <f t="shared" si="6"/>
        <v>1</v>
      </c>
      <c r="W10" s="31">
        <f aca="true" t="shared" si="7" ref="W10:W41">SUM(T10,U10)</f>
        <v>547</v>
      </c>
      <c r="X10" s="32">
        <f>SUM(T10:T13)</f>
        <v>1404</v>
      </c>
      <c r="Y10" s="32">
        <f>SUM(W10:W13)</f>
        <v>2066</v>
      </c>
      <c r="Z10" s="2"/>
    </row>
    <row r="11" spans="1:26" ht="12.75">
      <c r="A11" s="37" t="s">
        <v>24</v>
      </c>
      <c r="B11" s="37" t="s">
        <v>61</v>
      </c>
      <c r="C11" s="3" t="s">
        <v>59</v>
      </c>
      <c r="D11" s="24">
        <v>103</v>
      </c>
      <c r="E11" s="24">
        <v>36</v>
      </c>
      <c r="F11" s="24">
        <v>0</v>
      </c>
      <c r="G11" s="34">
        <f t="shared" si="0"/>
        <v>139</v>
      </c>
      <c r="H11" s="24">
        <v>89</v>
      </c>
      <c r="I11" s="24">
        <v>51</v>
      </c>
      <c r="J11" s="24">
        <v>1</v>
      </c>
      <c r="K11" s="34">
        <f t="shared" si="1"/>
        <v>140</v>
      </c>
      <c r="L11" s="24">
        <v>84</v>
      </c>
      <c r="M11" s="24">
        <v>44</v>
      </c>
      <c r="N11" s="24">
        <v>1</v>
      </c>
      <c r="O11" s="34">
        <f t="shared" si="2"/>
        <v>128</v>
      </c>
      <c r="P11" s="24">
        <v>86</v>
      </c>
      <c r="Q11" s="24">
        <v>45</v>
      </c>
      <c r="R11" s="24">
        <v>1</v>
      </c>
      <c r="S11" s="34">
        <f t="shared" si="3"/>
        <v>131</v>
      </c>
      <c r="T11" s="31">
        <f t="shared" si="4"/>
        <v>362</v>
      </c>
      <c r="U11" s="31">
        <f t="shared" si="5"/>
        <v>176</v>
      </c>
      <c r="V11" s="31">
        <f t="shared" si="6"/>
        <v>3</v>
      </c>
      <c r="W11" s="31">
        <f t="shared" si="7"/>
        <v>538</v>
      </c>
      <c r="X11" s="32">
        <f>SUM(U10:U13)</f>
        <v>662</v>
      </c>
      <c r="Y11" s="32">
        <f>SUM(V10:V13)</f>
        <v>24</v>
      </c>
      <c r="Z11" s="2"/>
    </row>
    <row r="12" spans="1:26" ht="12.75">
      <c r="A12" s="7"/>
      <c r="B12" s="3" t="s">
        <v>62</v>
      </c>
      <c r="C12" s="37"/>
      <c r="D12" s="24">
        <v>74</v>
      </c>
      <c r="E12" s="24">
        <v>26</v>
      </c>
      <c r="F12" s="24">
        <v>6</v>
      </c>
      <c r="G12" s="34">
        <f t="shared" si="0"/>
        <v>100</v>
      </c>
      <c r="H12" s="24">
        <v>79</v>
      </c>
      <c r="I12" s="24">
        <v>24</v>
      </c>
      <c r="J12" s="24">
        <v>5</v>
      </c>
      <c r="K12" s="34">
        <f t="shared" si="1"/>
        <v>103</v>
      </c>
      <c r="L12" s="24">
        <v>83</v>
      </c>
      <c r="M12" s="24">
        <v>53</v>
      </c>
      <c r="N12" s="24">
        <v>1</v>
      </c>
      <c r="O12" s="34">
        <f t="shared" si="2"/>
        <v>136</v>
      </c>
      <c r="P12" s="24">
        <v>75</v>
      </c>
      <c r="Q12" s="24">
        <v>45</v>
      </c>
      <c r="R12" s="24">
        <v>1</v>
      </c>
      <c r="S12" s="34">
        <f t="shared" si="3"/>
        <v>120</v>
      </c>
      <c r="T12" s="31">
        <f t="shared" si="4"/>
        <v>311</v>
      </c>
      <c r="U12" s="31">
        <f t="shared" si="5"/>
        <v>148</v>
      </c>
      <c r="V12" s="31">
        <f t="shared" si="6"/>
        <v>13</v>
      </c>
      <c r="W12" s="31">
        <f t="shared" si="7"/>
        <v>459</v>
      </c>
      <c r="X12" s="45"/>
      <c r="Y12" s="45"/>
      <c r="Z12" s="2"/>
    </row>
    <row r="13" spans="1:26" ht="13.5" thickBot="1">
      <c r="A13" s="9"/>
      <c r="B13" s="11" t="s">
        <v>63</v>
      </c>
      <c r="C13" s="15"/>
      <c r="D13" s="16">
        <v>94</v>
      </c>
      <c r="E13" s="16">
        <v>33</v>
      </c>
      <c r="F13" s="16">
        <v>2</v>
      </c>
      <c r="G13" s="17">
        <f t="shared" si="0"/>
        <v>127</v>
      </c>
      <c r="H13" s="16">
        <v>82</v>
      </c>
      <c r="I13" s="16">
        <v>43</v>
      </c>
      <c r="J13" s="16">
        <v>1</v>
      </c>
      <c r="K13" s="17">
        <f t="shared" si="1"/>
        <v>125</v>
      </c>
      <c r="L13" s="16">
        <v>88</v>
      </c>
      <c r="M13" s="16">
        <v>44</v>
      </c>
      <c r="N13" s="16">
        <v>3</v>
      </c>
      <c r="O13" s="17">
        <f t="shared" si="2"/>
        <v>132</v>
      </c>
      <c r="P13" s="16">
        <v>85</v>
      </c>
      <c r="Q13" s="16">
        <v>53</v>
      </c>
      <c r="R13" s="16">
        <v>1</v>
      </c>
      <c r="S13" s="17">
        <f t="shared" si="3"/>
        <v>138</v>
      </c>
      <c r="T13" s="33">
        <f t="shared" si="4"/>
        <v>349</v>
      </c>
      <c r="U13" s="33">
        <f t="shared" si="5"/>
        <v>173</v>
      </c>
      <c r="V13" s="33">
        <f t="shared" si="6"/>
        <v>7</v>
      </c>
      <c r="W13" s="33">
        <f t="shared" si="7"/>
        <v>522</v>
      </c>
      <c r="X13" s="46"/>
      <c r="Y13" s="46"/>
      <c r="Z13" s="2"/>
    </row>
    <row r="14" spans="1:26" ht="12.75">
      <c r="A14" s="7"/>
      <c r="B14" s="3" t="s">
        <v>65</v>
      </c>
      <c r="C14" s="37"/>
      <c r="D14" s="24">
        <v>83</v>
      </c>
      <c r="E14" s="24">
        <v>42</v>
      </c>
      <c r="F14" s="24">
        <v>0</v>
      </c>
      <c r="G14" s="34">
        <f t="shared" si="0"/>
        <v>125</v>
      </c>
      <c r="H14" s="24">
        <v>99</v>
      </c>
      <c r="I14" s="24">
        <v>54</v>
      </c>
      <c r="J14" s="24">
        <v>0</v>
      </c>
      <c r="K14" s="34">
        <f t="shared" si="1"/>
        <v>153</v>
      </c>
      <c r="L14" s="24">
        <v>91</v>
      </c>
      <c r="M14" s="24">
        <v>45</v>
      </c>
      <c r="N14" s="24">
        <v>0</v>
      </c>
      <c r="O14" s="34">
        <f t="shared" si="2"/>
        <v>136</v>
      </c>
      <c r="P14" s="24">
        <v>77</v>
      </c>
      <c r="Q14" s="24">
        <v>52</v>
      </c>
      <c r="R14" s="24">
        <v>1</v>
      </c>
      <c r="S14" s="34">
        <f t="shared" si="3"/>
        <v>129</v>
      </c>
      <c r="T14" s="31">
        <f t="shared" si="4"/>
        <v>350</v>
      </c>
      <c r="U14" s="31">
        <f t="shared" si="5"/>
        <v>193</v>
      </c>
      <c r="V14" s="31">
        <f t="shared" si="6"/>
        <v>1</v>
      </c>
      <c r="W14" s="31">
        <f t="shared" si="7"/>
        <v>543</v>
      </c>
      <c r="X14" s="32">
        <f>SUM(T14:T17)</f>
        <v>1444</v>
      </c>
      <c r="Y14" s="32">
        <f>SUM(W14:W17)</f>
        <v>2212</v>
      </c>
      <c r="Z14" s="2"/>
    </row>
    <row r="15" spans="1:26" ht="12.75">
      <c r="A15" s="37" t="s">
        <v>18</v>
      </c>
      <c r="B15" s="37" t="s">
        <v>66</v>
      </c>
      <c r="C15" s="3" t="s">
        <v>64</v>
      </c>
      <c r="D15" s="24">
        <v>87</v>
      </c>
      <c r="E15" s="24">
        <v>63</v>
      </c>
      <c r="F15" s="24">
        <v>0</v>
      </c>
      <c r="G15" s="34">
        <f t="shared" si="0"/>
        <v>150</v>
      </c>
      <c r="H15" s="24">
        <v>90</v>
      </c>
      <c r="I15" s="24">
        <v>53</v>
      </c>
      <c r="J15" s="24">
        <v>0</v>
      </c>
      <c r="K15" s="34">
        <f t="shared" si="1"/>
        <v>143</v>
      </c>
      <c r="L15" s="24">
        <v>78</v>
      </c>
      <c r="M15" s="24">
        <v>45</v>
      </c>
      <c r="N15" s="24">
        <v>1</v>
      </c>
      <c r="O15" s="34">
        <f t="shared" si="2"/>
        <v>123</v>
      </c>
      <c r="P15" s="24">
        <v>90</v>
      </c>
      <c r="Q15" s="24">
        <v>45</v>
      </c>
      <c r="R15" s="24">
        <v>0</v>
      </c>
      <c r="S15" s="34">
        <f t="shared" si="3"/>
        <v>135</v>
      </c>
      <c r="T15" s="31">
        <f t="shared" si="4"/>
        <v>345</v>
      </c>
      <c r="U15" s="31">
        <f t="shared" si="5"/>
        <v>206</v>
      </c>
      <c r="V15" s="31">
        <f t="shared" si="6"/>
        <v>1</v>
      </c>
      <c r="W15" s="31">
        <f t="shared" si="7"/>
        <v>551</v>
      </c>
      <c r="X15" s="32">
        <f>SUM(U14:U17)</f>
        <v>768</v>
      </c>
      <c r="Y15" s="32">
        <f>SUM(V14:V17)</f>
        <v>5</v>
      </c>
      <c r="Z15" s="2"/>
    </row>
    <row r="16" spans="1:26" ht="12.75">
      <c r="A16" s="7"/>
      <c r="B16" s="37" t="s">
        <v>67</v>
      </c>
      <c r="C16" s="37"/>
      <c r="D16" s="24">
        <v>102</v>
      </c>
      <c r="E16" s="24">
        <v>44</v>
      </c>
      <c r="F16" s="24">
        <v>1</v>
      </c>
      <c r="G16" s="34">
        <f t="shared" si="0"/>
        <v>146</v>
      </c>
      <c r="H16" s="24">
        <v>89</v>
      </c>
      <c r="I16" s="24">
        <v>53</v>
      </c>
      <c r="J16" s="24">
        <v>1</v>
      </c>
      <c r="K16" s="34">
        <f t="shared" si="1"/>
        <v>142</v>
      </c>
      <c r="L16" s="24">
        <v>91</v>
      </c>
      <c r="M16" s="24">
        <v>57</v>
      </c>
      <c r="N16" s="24">
        <v>0</v>
      </c>
      <c r="O16" s="34">
        <f t="shared" si="2"/>
        <v>148</v>
      </c>
      <c r="P16" s="24">
        <v>109</v>
      </c>
      <c r="Q16" s="24">
        <v>45</v>
      </c>
      <c r="R16" s="24">
        <v>0</v>
      </c>
      <c r="S16" s="34">
        <f t="shared" si="3"/>
        <v>154</v>
      </c>
      <c r="T16" s="31">
        <f t="shared" si="4"/>
        <v>391</v>
      </c>
      <c r="U16" s="31">
        <f t="shared" si="5"/>
        <v>199</v>
      </c>
      <c r="V16" s="31">
        <f t="shared" si="6"/>
        <v>2</v>
      </c>
      <c r="W16" s="31">
        <f t="shared" si="7"/>
        <v>590</v>
      </c>
      <c r="X16" s="45"/>
      <c r="Y16" s="45"/>
      <c r="Z16" s="2"/>
    </row>
    <row r="17" spans="1:26" ht="13.5" thickBot="1">
      <c r="A17" s="9"/>
      <c r="B17" s="15" t="s">
        <v>68</v>
      </c>
      <c r="C17" s="9"/>
      <c r="D17" s="16">
        <v>88</v>
      </c>
      <c r="E17" s="16">
        <v>42</v>
      </c>
      <c r="F17" s="16">
        <v>0</v>
      </c>
      <c r="G17" s="17">
        <f t="shared" si="0"/>
        <v>130</v>
      </c>
      <c r="H17" s="16">
        <v>92</v>
      </c>
      <c r="I17" s="16">
        <v>42</v>
      </c>
      <c r="J17" s="16">
        <v>0</v>
      </c>
      <c r="K17" s="17">
        <f t="shared" si="1"/>
        <v>134</v>
      </c>
      <c r="L17" s="16">
        <v>83</v>
      </c>
      <c r="M17" s="16">
        <v>45</v>
      </c>
      <c r="N17" s="16">
        <v>1</v>
      </c>
      <c r="O17" s="17">
        <f t="shared" si="2"/>
        <v>128</v>
      </c>
      <c r="P17" s="16">
        <v>95</v>
      </c>
      <c r="Q17" s="16">
        <v>41</v>
      </c>
      <c r="R17" s="16">
        <v>0</v>
      </c>
      <c r="S17" s="17">
        <f t="shared" si="3"/>
        <v>136</v>
      </c>
      <c r="T17" s="33">
        <f t="shared" si="4"/>
        <v>358</v>
      </c>
      <c r="U17" s="33">
        <f t="shared" si="5"/>
        <v>170</v>
      </c>
      <c r="V17" s="33">
        <f t="shared" si="6"/>
        <v>1</v>
      </c>
      <c r="W17" s="33">
        <f t="shared" si="7"/>
        <v>528</v>
      </c>
      <c r="X17" s="46"/>
      <c r="Y17" s="46"/>
      <c r="Z17" s="2"/>
    </row>
    <row r="18" spans="1:26" ht="12.75">
      <c r="A18" s="7"/>
      <c r="B18" s="37" t="s">
        <v>70</v>
      </c>
      <c r="C18" s="37"/>
      <c r="D18" s="24">
        <v>83</v>
      </c>
      <c r="E18" s="24">
        <v>34</v>
      </c>
      <c r="F18" s="24">
        <v>4</v>
      </c>
      <c r="G18" s="34">
        <f t="shared" si="0"/>
        <v>117</v>
      </c>
      <c r="H18" s="24">
        <v>95</v>
      </c>
      <c r="I18" s="24">
        <v>36</v>
      </c>
      <c r="J18" s="24">
        <v>1</v>
      </c>
      <c r="K18" s="34">
        <f t="shared" si="1"/>
        <v>131</v>
      </c>
      <c r="L18" s="24">
        <v>82</v>
      </c>
      <c r="M18" s="24">
        <v>52</v>
      </c>
      <c r="N18" s="24">
        <v>1</v>
      </c>
      <c r="O18" s="34">
        <f t="shared" si="2"/>
        <v>134</v>
      </c>
      <c r="P18" s="24">
        <v>82</v>
      </c>
      <c r="Q18" s="24">
        <v>45</v>
      </c>
      <c r="R18" s="24">
        <v>4</v>
      </c>
      <c r="S18" s="34">
        <f t="shared" si="3"/>
        <v>127</v>
      </c>
      <c r="T18" s="31">
        <f t="shared" si="4"/>
        <v>342</v>
      </c>
      <c r="U18" s="31">
        <f t="shared" si="5"/>
        <v>167</v>
      </c>
      <c r="V18" s="31">
        <f t="shared" si="6"/>
        <v>10</v>
      </c>
      <c r="W18" s="31">
        <f t="shared" si="7"/>
        <v>509</v>
      </c>
      <c r="X18" s="32">
        <f>SUM(T18:T21)</f>
        <v>1403</v>
      </c>
      <c r="Y18" s="32">
        <f>SUM(W18:W21)</f>
        <v>2032</v>
      </c>
      <c r="Z18" s="2"/>
    </row>
    <row r="19" spans="1:26" ht="12.75">
      <c r="A19" s="37" t="s">
        <v>25</v>
      </c>
      <c r="B19" s="37" t="s">
        <v>71</v>
      </c>
      <c r="C19" s="37" t="s">
        <v>69</v>
      </c>
      <c r="D19" s="24">
        <v>91</v>
      </c>
      <c r="E19" s="24">
        <v>36</v>
      </c>
      <c r="F19" s="24">
        <v>3</v>
      </c>
      <c r="G19" s="34">
        <f t="shared" si="0"/>
        <v>127</v>
      </c>
      <c r="H19" s="24">
        <v>95</v>
      </c>
      <c r="I19" s="24">
        <v>26</v>
      </c>
      <c r="J19" s="24">
        <v>3</v>
      </c>
      <c r="K19" s="34">
        <f t="shared" si="1"/>
        <v>121</v>
      </c>
      <c r="L19" s="24">
        <v>87</v>
      </c>
      <c r="M19" s="24">
        <v>54</v>
      </c>
      <c r="N19" s="24">
        <v>0</v>
      </c>
      <c r="O19" s="34">
        <f t="shared" si="2"/>
        <v>141</v>
      </c>
      <c r="P19" s="24">
        <v>87</v>
      </c>
      <c r="Q19" s="24">
        <v>32</v>
      </c>
      <c r="R19" s="24">
        <v>2</v>
      </c>
      <c r="S19" s="34">
        <f t="shared" si="3"/>
        <v>119</v>
      </c>
      <c r="T19" s="31">
        <f t="shared" si="4"/>
        <v>360</v>
      </c>
      <c r="U19" s="31">
        <f t="shared" si="5"/>
        <v>148</v>
      </c>
      <c r="V19" s="31">
        <f t="shared" si="6"/>
        <v>8</v>
      </c>
      <c r="W19" s="31">
        <f t="shared" si="7"/>
        <v>508</v>
      </c>
      <c r="X19" s="32">
        <f>SUM(U18:U21)</f>
        <v>629</v>
      </c>
      <c r="Y19" s="32">
        <f>SUM(V18:V21)</f>
        <v>33</v>
      </c>
      <c r="Z19" s="2"/>
    </row>
    <row r="20" spans="1:26" ht="12.75">
      <c r="A20" s="7"/>
      <c r="B20" s="37" t="s">
        <v>72</v>
      </c>
      <c r="C20" s="37"/>
      <c r="D20" s="24">
        <v>91</v>
      </c>
      <c r="E20" s="24">
        <v>31</v>
      </c>
      <c r="F20" s="24">
        <v>4</v>
      </c>
      <c r="G20" s="34">
        <f t="shared" si="0"/>
        <v>122</v>
      </c>
      <c r="H20" s="24">
        <v>96</v>
      </c>
      <c r="I20" s="24">
        <v>54</v>
      </c>
      <c r="J20" s="24">
        <v>0</v>
      </c>
      <c r="K20" s="34">
        <f t="shared" si="1"/>
        <v>150</v>
      </c>
      <c r="L20" s="24">
        <v>89</v>
      </c>
      <c r="M20" s="24">
        <v>34</v>
      </c>
      <c r="N20" s="24">
        <v>1</v>
      </c>
      <c r="O20" s="34">
        <f t="shared" si="2"/>
        <v>123</v>
      </c>
      <c r="P20" s="24">
        <v>84</v>
      </c>
      <c r="Q20" s="24">
        <v>52</v>
      </c>
      <c r="R20" s="24">
        <v>1</v>
      </c>
      <c r="S20" s="34">
        <f t="shared" si="3"/>
        <v>136</v>
      </c>
      <c r="T20" s="31">
        <f t="shared" si="4"/>
        <v>360</v>
      </c>
      <c r="U20" s="31">
        <f t="shared" si="5"/>
        <v>171</v>
      </c>
      <c r="V20" s="31">
        <f t="shared" si="6"/>
        <v>6</v>
      </c>
      <c r="W20" s="31">
        <f t="shared" si="7"/>
        <v>531</v>
      </c>
      <c r="X20" s="45"/>
      <c r="Y20" s="45"/>
      <c r="Z20" s="2"/>
    </row>
    <row r="21" spans="1:26" ht="13.5" thickBot="1">
      <c r="A21" s="9"/>
      <c r="B21" s="15" t="s">
        <v>73</v>
      </c>
      <c r="C21" s="9"/>
      <c r="D21" s="16">
        <v>84</v>
      </c>
      <c r="E21" s="16">
        <v>35</v>
      </c>
      <c r="F21" s="16">
        <v>3</v>
      </c>
      <c r="G21" s="17">
        <f t="shared" si="0"/>
        <v>119</v>
      </c>
      <c r="H21" s="16">
        <v>102</v>
      </c>
      <c r="I21" s="16">
        <v>34</v>
      </c>
      <c r="J21" s="16">
        <v>3</v>
      </c>
      <c r="K21" s="17">
        <f t="shared" si="1"/>
        <v>136</v>
      </c>
      <c r="L21" s="16">
        <v>85</v>
      </c>
      <c r="M21" s="16">
        <v>36</v>
      </c>
      <c r="N21" s="16">
        <v>0</v>
      </c>
      <c r="O21" s="17">
        <f t="shared" si="2"/>
        <v>121</v>
      </c>
      <c r="P21" s="16">
        <v>70</v>
      </c>
      <c r="Q21" s="16">
        <v>38</v>
      </c>
      <c r="R21" s="16">
        <v>3</v>
      </c>
      <c r="S21" s="17">
        <f t="shared" si="3"/>
        <v>108</v>
      </c>
      <c r="T21" s="33">
        <f t="shared" si="4"/>
        <v>341</v>
      </c>
      <c r="U21" s="33">
        <f t="shared" si="5"/>
        <v>143</v>
      </c>
      <c r="V21" s="33">
        <f t="shared" si="6"/>
        <v>9</v>
      </c>
      <c r="W21" s="33">
        <f t="shared" si="7"/>
        <v>484</v>
      </c>
      <c r="X21" s="46"/>
      <c r="Y21" s="46"/>
      <c r="Z21" s="2"/>
    </row>
    <row r="22" spans="1:26" ht="12.75">
      <c r="A22" s="7"/>
      <c r="B22" s="37" t="s">
        <v>75</v>
      </c>
      <c r="C22" s="37"/>
      <c r="D22" s="24">
        <v>90</v>
      </c>
      <c r="E22" s="24">
        <v>35</v>
      </c>
      <c r="F22" s="24">
        <v>2</v>
      </c>
      <c r="G22" s="34">
        <f t="shared" si="0"/>
        <v>125</v>
      </c>
      <c r="H22" s="24">
        <v>87</v>
      </c>
      <c r="I22" s="24">
        <v>53</v>
      </c>
      <c r="J22" s="24">
        <v>1</v>
      </c>
      <c r="K22" s="34">
        <f t="shared" si="1"/>
        <v>140</v>
      </c>
      <c r="L22" s="24">
        <v>88</v>
      </c>
      <c r="M22" s="24">
        <v>43</v>
      </c>
      <c r="N22" s="24">
        <v>4</v>
      </c>
      <c r="O22" s="34">
        <f t="shared" si="2"/>
        <v>131</v>
      </c>
      <c r="P22" s="24">
        <v>85</v>
      </c>
      <c r="Q22" s="24">
        <v>45</v>
      </c>
      <c r="R22" s="24">
        <v>0</v>
      </c>
      <c r="S22" s="34">
        <f t="shared" si="3"/>
        <v>130</v>
      </c>
      <c r="T22" s="31">
        <f t="shared" si="4"/>
        <v>350</v>
      </c>
      <c r="U22" s="31">
        <f t="shared" si="5"/>
        <v>176</v>
      </c>
      <c r="V22" s="31">
        <f t="shared" si="6"/>
        <v>7</v>
      </c>
      <c r="W22" s="31">
        <f t="shared" si="7"/>
        <v>526</v>
      </c>
      <c r="X22" s="32">
        <f>SUM(T22:T25)</f>
        <v>1441</v>
      </c>
      <c r="Y22" s="32">
        <f>SUM(W22:W25)</f>
        <v>2073</v>
      </c>
      <c r="Z22" s="2"/>
    </row>
    <row r="23" spans="1:26" ht="12.75">
      <c r="A23" s="37" t="s">
        <v>23</v>
      </c>
      <c r="B23" s="37" t="s">
        <v>76</v>
      </c>
      <c r="C23" s="37" t="s">
        <v>74</v>
      </c>
      <c r="D23" s="24">
        <v>91</v>
      </c>
      <c r="E23" s="24">
        <v>51</v>
      </c>
      <c r="F23" s="24">
        <v>1</v>
      </c>
      <c r="G23" s="34">
        <f t="shared" si="0"/>
        <v>142</v>
      </c>
      <c r="H23" s="24">
        <v>92</v>
      </c>
      <c r="I23" s="24">
        <v>44</v>
      </c>
      <c r="J23" s="24">
        <v>1</v>
      </c>
      <c r="K23" s="34">
        <f t="shared" si="1"/>
        <v>136</v>
      </c>
      <c r="L23" s="24">
        <v>83</v>
      </c>
      <c r="M23" s="24">
        <v>53</v>
      </c>
      <c r="N23" s="24">
        <v>1</v>
      </c>
      <c r="O23" s="34">
        <f t="shared" si="2"/>
        <v>136</v>
      </c>
      <c r="P23" s="24">
        <v>92</v>
      </c>
      <c r="Q23" s="24">
        <v>34</v>
      </c>
      <c r="R23" s="24">
        <v>2</v>
      </c>
      <c r="S23" s="34">
        <f t="shared" si="3"/>
        <v>126</v>
      </c>
      <c r="T23" s="31">
        <f t="shared" si="4"/>
        <v>358</v>
      </c>
      <c r="U23" s="31">
        <f t="shared" si="5"/>
        <v>182</v>
      </c>
      <c r="V23" s="31">
        <f t="shared" si="6"/>
        <v>5</v>
      </c>
      <c r="W23" s="31">
        <f t="shared" si="7"/>
        <v>540</v>
      </c>
      <c r="X23" s="32">
        <f>SUM(U22:U25)</f>
        <v>632</v>
      </c>
      <c r="Y23" s="32">
        <f>SUM(V22:V25)</f>
        <v>37</v>
      </c>
      <c r="Z23" s="2"/>
    </row>
    <row r="24" spans="1:26" ht="12.75">
      <c r="A24" s="7"/>
      <c r="B24" s="37" t="s">
        <v>77</v>
      </c>
      <c r="C24" s="37"/>
      <c r="D24" s="24">
        <v>89</v>
      </c>
      <c r="E24" s="24">
        <v>43</v>
      </c>
      <c r="F24" s="24">
        <v>1</v>
      </c>
      <c r="G24" s="34">
        <f t="shared" si="0"/>
        <v>132</v>
      </c>
      <c r="H24" s="24">
        <v>97</v>
      </c>
      <c r="I24" s="24">
        <v>34</v>
      </c>
      <c r="J24" s="24">
        <v>4</v>
      </c>
      <c r="K24" s="34">
        <f t="shared" si="1"/>
        <v>131</v>
      </c>
      <c r="L24" s="24">
        <v>94</v>
      </c>
      <c r="M24" s="24">
        <v>44</v>
      </c>
      <c r="N24" s="24">
        <v>3</v>
      </c>
      <c r="O24" s="34">
        <f t="shared" si="2"/>
        <v>138</v>
      </c>
      <c r="P24" s="24">
        <v>100</v>
      </c>
      <c r="Q24" s="24">
        <v>27</v>
      </c>
      <c r="R24" s="24">
        <v>2</v>
      </c>
      <c r="S24" s="34">
        <f t="shared" si="3"/>
        <v>127</v>
      </c>
      <c r="T24" s="31">
        <f t="shared" si="4"/>
        <v>380</v>
      </c>
      <c r="U24" s="31">
        <f t="shared" si="5"/>
        <v>148</v>
      </c>
      <c r="V24" s="31">
        <f t="shared" si="6"/>
        <v>10</v>
      </c>
      <c r="W24" s="31">
        <f t="shared" si="7"/>
        <v>528</v>
      </c>
      <c r="X24" s="45"/>
      <c r="Y24" s="45"/>
      <c r="Z24" s="2"/>
    </row>
    <row r="25" spans="1:26" ht="13.5" thickBot="1">
      <c r="A25" s="9"/>
      <c r="B25" s="15" t="s">
        <v>78</v>
      </c>
      <c r="C25" s="9"/>
      <c r="D25" s="16">
        <v>94</v>
      </c>
      <c r="E25" s="16">
        <v>26</v>
      </c>
      <c r="F25" s="16">
        <v>5</v>
      </c>
      <c r="G25" s="17">
        <f t="shared" si="0"/>
        <v>120</v>
      </c>
      <c r="H25" s="16">
        <v>84</v>
      </c>
      <c r="I25" s="16">
        <v>30</v>
      </c>
      <c r="J25" s="16">
        <v>5</v>
      </c>
      <c r="K25" s="17">
        <f t="shared" si="1"/>
        <v>114</v>
      </c>
      <c r="L25" s="16">
        <v>82</v>
      </c>
      <c r="M25" s="16">
        <v>35</v>
      </c>
      <c r="N25" s="16">
        <v>2</v>
      </c>
      <c r="O25" s="17">
        <f t="shared" si="2"/>
        <v>117</v>
      </c>
      <c r="P25" s="16">
        <v>93</v>
      </c>
      <c r="Q25" s="16">
        <v>35</v>
      </c>
      <c r="R25" s="16">
        <v>3</v>
      </c>
      <c r="S25" s="17">
        <f t="shared" si="3"/>
        <v>128</v>
      </c>
      <c r="T25" s="33">
        <f t="shared" si="4"/>
        <v>353</v>
      </c>
      <c r="U25" s="33">
        <f t="shared" si="5"/>
        <v>126</v>
      </c>
      <c r="V25" s="33">
        <f t="shared" si="6"/>
        <v>15</v>
      </c>
      <c r="W25" s="33">
        <f t="shared" si="7"/>
        <v>479</v>
      </c>
      <c r="X25" s="46"/>
      <c r="Y25" s="46"/>
      <c r="Z25" s="2"/>
    </row>
    <row r="26" spans="1:26" ht="12.75">
      <c r="A26" s="7"/>
      <c r="B26" s="37" t="s">
        <v>80</v>
      </c>
      <c r="C26" s="37"/>
      <c r="D26" s="24">
        <v>67</v>
      </c>
      <c r="E26" s="24">
        <v>23</v>
      </c>
      <c r="F26" s="24">
        <v>7</v>
      </c>
      <c r="G26" s="34">
        <f t="shared" si="0"/>
        <v>90</v>
      </c>
      <c r="H26" s="24">
        <v>84</v>
      </c>
      <c r="I26" s="24">
        <v>41</v>
      </c>
      <c r="J26" s="24">
        <v>3</v>
      </c>
      <c r="K26" s="34">
        <f>SUM(H26+I26)</f>
        <v>125</v>
      </c>
      <c r="L26" s="24">
        <v>82</v>
      </c>
      <c r="M26" s="24">
        <v>44</v>
      </c>
      <c r="N26" s="24">
        <v>2</v>
      </c>
      <c r="O26" s="34">
        <f t="shared" si="2"/>
        <v>126</v>
      </c>
      <c r="P26" s="24">
        <v>90</v>
      </c>
      <c r="Q26" s="24">
        <v>34</v>
      </c>
      <c r="R26" s="24">
        <v>3</v>
      </c>
      <c r="S26" s="34">
        <f t="shared" si="3"/>
        <v>124</v>
      </c>
      <c r="T26" s="31">
        <f t="shared" si="4"/>
        <v>323</v>
      </c>
      <c r="U26" s="31">
        <f t="shared" si="5"/>
        <v>142</v>
      </c>
      <c r="V26" s="31">
        <f t="shared" si="6"/>
        <v>15</v>
      </c>
      <c r="W26" s="31">
        <f t="shared" si="7"/>
        <v>465</v>
      </c>
      <c r="X26" s="32">
        <f>SUM(T26:T29)</f>
        <v>1420</v>
      </c>
      <c r="Y26" s="32">
        <f>SUM(W26:W29)</f>
        <v>2081</v>
      </c>
      <c r="Z26" s="2"/>
    </row>
    <row r="27" spans="1:26" ht="12.75">
      <c r="A27" s="37" t="s">
        <v>21</v>
      </c>
      <c r="B27" s="37" t="s">
        <v>81</v>
      </c>
      <c r="C27" s="3" t="s">
        <v>79</v>
      </c>
      <c r="D27" s="24">
        <v>95</v>
      </c>
      <c r="E27" s="24">
        <v>24</v>
      </c>
      <c r="F27" s="24">
        <v>6</v>
      </c>
      <c r="G27" s="34">
        <f t="shared" si="0"/>
        <v>119</v>
      </c>
      <c r="H27" s="24">
        <v>93</v>
      </c>
      <c r="I27" s="24">
        <v>54</v>
      </c>
      <c r="J27" s="24">
        <v>1</v>
      </c>
      <c r="K27" s="34">
        <f>SUM(H27+I27)</f>
        <v>147</v>
      </c>
      <c r="L27" s="24">
        <v>89</v>
      </c>
      <c r="M27" s="24">
        <v>45</v>
      </c>
      <c r="N27" s="24">
        <v>2</v>
      </c>
      <c r="O27" s="34">
        <f t="shared" si="2"/>
        <v>134</v>
      </c>
      <c r="P27" s="24">
        <v>99</v>
      </c>
      <c r="Q27" s="24">
        <v>35</v>
      </c>
      <c r="R27" s="24">
        <v>2</v>
      </c>
      <c r="S27" s="34">
        <f t="shared" si="3"/>
        <v>134</v>
      </c>
      <c r="T27" s="31">
        <f t="shared" si="4"/>
        <v>376</v>
      </c>
      <c r="U27" s="31">
        <f t="shared" si="5"/>
        <v>158</v>
      </c>
      <c r="V27" s="31">
        <f t="shared" si="6"/>
        <v>11</v>
      </c>
      <c r="W27" s="31">
        <f t="shared" si="7"/>
        <v>534</v>
      </c>
      <c r="X27" s="32">
        <f>SUM(U26:U29)</f>
        <v>661</v>
      </c>
      <c r="Y27" s="32">
        <f>SUM(V26:V29)</f>
        <v>38</v>
      </c>
      <c r="Z27" s="2"/>
    </row>
    <row r="28" spans="1:26" ht="12.75">
      <c r="A28" s="7"/>
      <c r="B28" s="37" t="s">
        <v>82</v>
      </c>
      <c r="C28" s="37"/>
      <c r="D28" s="24">
        <v>80</v>
      </c>
      <c r="E28" s="24">
        <v>52</v>
      </c>
      <c r="F28" s="24">
        <v>1</v>
      </c>
      <c r="G28" s="34">
        <f t="shared" si="0"/>
        <v>132</v>
      </c>
      <c r="H28" s="24">
        <v>82</v>
      </c>
      <c r="I28" s="24">
        <v>36</v>
      </c>
      <c r="J28" s="24">
        <v>2</v>
      </c>
      <c r="K28" s="34">
        <f t="shared" si="1"/>
        <v>118</v>
      </c>
      <c r="L28" s="24">
        <v>94</v>
      </c>
      <c r="M28" s="24">
        <v>40</v>
      </c>
      <c r="N28" s="24">
        <v>2</v>
      </c>
      <c r="O28" s="34">
        <f t="shared" si="2"/>
        <v>134</v>
      </c>
      <c r="P28" s="24">
        <v>93</v>
      </c>
      <c r="Q28" s="24">
        <v>60</v>
      </c>
      <c r="R28" s="24">
        <v>0</v>
      </c>
      <c r="S28" s="34">
        <f>SUM(P28+Q28)</f>
        <v>153</v>
      </c>
      <c r="T28" s="31">
        <f t="shared" si="4"/>
        <v>349</v>
      </c>
      <c r="U28" s="31">
        <f t="shared" si="5"/>
        <v>188</v>
      </c>
      <c r="V28" s="31">
        <f t="shared" si="6"/>
        <v>5</v>
      </c>
      <c r="W28" s="31">
        <f t="shared" si="7"/>
        <v>537</v>
      </c>
      <c r="X28" s="45"/>
      <c r="Y28" s="45"/>
      <c r="Z28" s="2"/>
    </row>
    <row r="29" spans="1:26" ht="13.5" thickBot="1">
      <c r="A29" s="9"/>
      <c r="B29" s="15" t="s">
        <v>83</v>
      </c>
      <c r="C29" s="9"/>
      <c r="D29" s="16">
        <v>98</v>
      </c>
      <c r="E29" s="16">
        <v>45</v>
      </c>
      <c r="F29" s="16">
        <v>0</v>
      </c>
      <c r="G29" s="17">
        <f t="shared" si="0"/>
        <v>143</v>
      </c>
      <c r="H29" s="16">
        <v>97</v>
      </c>
      <c r="I29" s="16">
        <v>32</v>
      </c>
      <c r="J29" s="16">
        <v>3</v>
      </c>
      <c r="K29" s="17">
        <f t="shared" si="1"/>
        <v>129</v>
      </c>
      <c r="L29" s="16">
        <v>82</v>
      </c>
      <c r="M29" s="16">
        <v>45</v>
      </c>
      <c r="N29" s="16">
        <v>2</v>
      </c>
      <c r="O29" s="17">
        <f t="shared" si="2"/>
        <v>127</v>
      </c>
      <c r="P29" s="16">
        <v>95</v>
      </c>
      <c r="Q29" s="16">
        <v>51</v>
      </c>
      <c r="R29" s="16">
        <v>2</v>
      </c>
      <c r="S29" s="17">
        <f>SUM(P29+Q29)</f>
        <v>146</v>
      </c>
      <c r="T29" s="33">
        <f t="shared" si="4"/>
        <v>372</v>
      </c>
      <c r="U29" s="33">
        <f aca="true" t="shared" si="8" ref="U29:U41">SUM(E29,I29,M29,Q29)</f>
        <v>173</v>
      </c>
      <c r="V29" s="33">
        <f t="shared" si="6"/>
        <v>7</v>
      </c>
      <c r="W29" s="33">
        <f t="shared" si="7"/>
        <v>545</v>
      </c>
      <c r="X29" s="46"/>
      <c r="Y29" s="46"/>
      <c r="Z29" s="2"/>
    </row>
    <row r="30" spans="1:26" ht="12.75">
      <c r="A30" s="7"/>
      <c r="B30" s="37" t="s">
        <v>86</v>
      </c>
      <c r="C30" s="37"/>
      <c r="D30" s="24">
        <v>96</v>
      </c>
      <c r="E30" s="24">
        <v>36</v>
      </c>
      <c r="F30" s="24">
        <v>2</v>
      </c>
      <c r="G30" s="34">
        <f t="shared" si="0"/>
        <v>132</v>
      </c>
      <c r="H30" s="24">
        <v>101</v>
      </c>
      <c r="I30" s="24">
        <v>43</v>
      </c>
      <c r="J30" s="24">
        <v>2</v>
      </c>
      <c r="K30" s="34">
        <f>SUM(H30+I30+J30)</f>
        <v>146</v>
      </c>
      <c r="L30" s="24">
        <v>88</v>
      </c>
      <c r="M30" s="24">
        <v>27</v>
      </c>
      <c r="N30" s="24">
        <v>2</v>
      </c>
      <c r="O30" s="34">
        <f t="shared" si="2"/>
        <v>115</v>
      </c>
      <c r="P30" s="24">
        <v>90</v>
      </c>
      <c r="Q30" s="24">
        <v>41</v>
      </c>
      <c r="R30" s="24">
        <v>4</v>
      </c>
      <c r="S30" s="34">
        <f t="shared" si="3"/>
        <v>131</v>
      </c>
      <c r="T30" s="31">
        <f t="shared" si="4"/>
        <v>375</v>
      </c>
      <c r="U30" s="31">
        <f t="shared" si="8"/>
        <v>147</v>
      </c>
      <c r="V30" s="31">
        <f t="shared" si="6"/>
        <v>10</v>
      </c>
      <c r="W30" s="31">
        <f t="shared" si="7"/>
        <v>522</v>
      </c>
      <c r="X30" s="32">
        <f>SUM(T30:T33)</f>
        <v>1447</v>
      </c>
      <c r="Y30" s="32">
        <f>SUM(W30:W33)</f>
        <v>2078</v>
      </c>
      <c r="Z30" s="2"/>
    </row>
    <row r="31" spans="1:26" ht="12.75">
      <c r="A31" s="37" t="s">
        <v>22</v>
      </c>
      <c r="B31" s="37" t="s">
        <v>88</v>
      </c>
      <c r="C31" s="37" t="s">
        <v>84</v>
      </c>
      <c r="D31" s="24">
        <v>89</v>
      </c>
      <c r="E31" s="24">
        <v>43</v>
      </c>
      <c r="F31" s="24">
        <v>2</v>
      </c>
      <c r="G31" s="34">
        <f t="shared" si="0"/>
        <v>132</v>
      </c>
      <c r="H31" s="24">
        <v>86</v>
      </c>
      <c r="I31" s="24">
        <v>44</v>
      </c>
      <c r="J31" s="24">
        <v>2</v>
      </c>
      <c r="K31" s="34">
        <f>SUM(H31+I31)</f>
        <v>130</v>
      </c>
      <c r="L31" s="24">
        <v>95</v>
      </c>
      <c r="M31" s="24">
        <v>43</v>
      </c>
      <c r="N31" s="24">
        <v>1</v>
      </c>
      <c r="O31" s="34">
        <f t="shared" si="2"/>
        <v>138</v>
      </c>
      <c r="P31" s="24">
        <v>100</v>
      </c>
      <c r="Q31" s="24">
        <v>50</v>
      </c>
      <c r="R31" s="24">
        <v>3</v>
      </c>
      <c r="S31" s="34">
        <f t="shared" si="3"/>
        <v>150</v>
      </c>
      <c r="T31" s="31">
        <f t="shared" si="4"/>
        <v>370</v>
      </c>
      <c r="U31" s="31">
        <f t="shared" si="8"/>
        <v>180</v>
      </c>
      <c r="V31" s="31">
        <f t="shared" si="6"/>
        <v>8</v>
      </c>
      <c r="W31" s="31">
        <f t="shared" si="7"/>
        <v>550</v>
      </c>
      <c r="X31" s="32">
        <f>SUM(U30:U33)</f>
        <v>631</v>
      </c>
      <c r="Y31" s="32">
        <f>SUM(V30:V33)</f>
        <v>35</v>
      </c>
      <c r="Z31" s="2"/>
    </row>
    <row r="32" spans="1:26" ht="12.75">
      <c r="A32" s="7"/>
      <c r="B32" s="37" t="s">
        <v>87</v>
      </c>
      <c r="C32" s="37"/>
      <c r="D32" s="24">
        <v>86</v>
      </c>
      <c r="E32" s="24">
        <v>30</v>
      </c>
      <c r="F32" s="24">
        <v>3</v>
      </c>
      <c r="G32" s="34">
        <f t="shared" si="0"/>
        <v>116</v>
      </c>
      <c r="H32" s="24">
        <v>94</v>
      </c>
      <c r="I32" s="24">
        <v>35</v>
      </c>
      <c r="J32" s="24">
        <v>3</v>
      </c>
      <c r="K32" s="34">
        <f t="shared" si="1"/>
        <v>129</v>
      </c>
      <c r="L32" s="24">
        <v>82</v>
      </c>
      <c r="M32" s="24">
        <v>36</v>
      </c>
      <c r="N32" s="24">
        <v>3</v>
      </c>
      <c r="O32" s="34">
        <f t="shared" si="2"/>
        <v>118</v>
      </c>
      <c r="P32" s="24">
        <v>89</v>
      </c>
      <c r="Q32" s="24">
        <v>30</v>
      </c>
      <c r="R32" s="24">
        <v>3</v>
      </c>
      <c r="S32" s="34">
        <f>SUM(P32+Q32+R32)</f>
        <v>122</v>
      </c>
      <c r="T32" s="31">
        <f t="shared" si="4"/>
        <v>351</v>
      </c>
      <c r="U32" s="31">
        <f t="shared" si="8"/>
        <v>131</v>
      </c>
      <c r="V32" s="31">
        <f t="shared" si="6"/>
        <v>12</v>
      </c>
      <c r="W32" s="31">
        <f t="shared" si="7"/>
        <v>482</v>
      </c>
      <c r="X32" s="45"/>
      <c r="Y32" s="45"/>
      <c r="Z32" s="2"/>
    </row>
    <row r="33" spans="1:26" ht="13.5" thickBot="1">
      <c r="A33" s="9"/>
      <c r="B33" s="15" t="s">
        <v>85</v>
      </c>
      <c r="C33" s="11"/>
      <c r="D33" s="16">
        <v>78</v>
      </c>
      <c r="E33" s="16">
        <v>53</v>
      </c>
      <c r="F33" s="16">
        <v>0</v>
      </c>
      <c r="G33" s="17">
        <f t="shared" si="0"/>
        <v>131</v>
      </c>
      <c r="H33" s="16">
        <v>86</v>
      </c>
      <c r="I33" s="16">
        <v>53</v>
      </c>
      <c r="J33" s="16">
        <v>1</v>
      </c>
      <c r="K33" s="17">
        <f t="shared" si="1"/>
        <v>139</v>
      </c>
      <c r="L33" s="16">
        <v>92</v>
      </c>
      <c r="M33" s="16">
        <v>26</v>
      </c>
      <c r="N33" s="16">
        <v>3</v>
      </c>
      <c r="O33" s="17">
        <f t="shared" si="2"/>
        <v>118</v>
      </c>
      <c r="P33" s="16">
        <v>95</v>
      </c>
      <c r="Q33" s="16">
        <v>41</v>
      </c>
      <c r="R33" s="16">
        <v>1</v>
      </c>
      <c r="S33" s="17">
        <f>SUM(P33+Q33)</f>
        <v>136</v>
      </c>
      <c r="T33" s="33">
        <f t="shared" si="4"/>
        <v>351</v>
      </c>
      <c r="U33" s="33">
        <f t="shared" si="8"/>
        <v>173</v>
      </c>
      <c r="V33" s="33">
        <f t="shared" si="6"/>
        <v>5</v>
      </c>
      <c r="W33" s="33">
        <f t="shared" si="7"/>
        <v>524</v>
      </c>
      <c r="X33" s="46"/>
      <c r="Y33" s="46"/>
      <c r="Z33" s="2"/>
    </row>
    <row r="34" spans="1:26" ht="12.75">
      <c r="A34" s="7"/>
      <c r="B34" s="37" t="s">
        <v>89</v>
      </c>
      <c r="C34" s="37"/>
      <c r="D34" s="24">
        <v>92</v>
      </c>
      <c r="E34" s="24">
        <v>44</v>
      </c>
      <c r="F34" s="24">
        <v>0</v>
      </c>
      <c r="G34" s="34">
        <f t="shared" si="0"/>
        <v>136</v>
      </c>
      <c r="H34" s="24">
        <v>93</v>
      </c>
      <c r="I34" s="24">
        <v>35</v>
      </c>
      <c r="J34" s="24">
        <v>1</v>
      </c>
      <c r="K34" s="34">
        <f>SUM(H34+I34+J34)</f>
        <v>129</v>
      </c>
      <c r="L34" s="24">
        <v>83</v>
      </c>
      <c r="M34" s="24">
        <v>51</v>
      </c>
      <c r="N34" s="24">
        <v>0</v>
      </c>
      <c r="O34" s="34">
        <f t="shared" si="2"/>
        <v>134</v>
      </c>
      <c r="P34" s="24">
        <v>100</v>
      </c>
      <c r="Q34" s="24">
        <v>45</v>
      </c>
      <c r="R34" s="24">
        <v>0</v>
      </c>
      <c r="S34" s="34">
        <f t="shared" si="3"/>
        <v>145</v>
      </c>
      <c r="T34" s="31">
        <f t="shared" si="4"/>
        <v>368</v>
      </c>
      <c r="U34" s="31">
        <f t="shared" si="8"/>
        <v>175</v>
      </c>
      <c r="V34" s="31">
        <f t="shared" si="6"/>
        <v>1</v>
      </c>
      <c r="W34" s="31">
        <f t="shared" si="7"/>
        <v>543</v>
      </c>
      <c r="X34" s="32">
        <f>SUM(T34:T37)</f>
        <v>1457</v>
      </c>
      <c r="Y34" s="32">
        <f>SUM(W34:W37)</f>
        <v>2116</v>
      </c>
      <c r="Z34" s="2"/>
    </row>
    <row r="35" spans="1:26" ht="12.75">
      <c r="A35" s="37" t="s">
        <v>20</v>
      </c>
      <c r="B35" s="37" t="s">
        <v>90</v>
      </c>
      <c r="C35" s="3" t="s">
        <v>93</v>
      </c>
      <c r="D35" s="24">
        <v>89</v>
      </c>
      <c r="E35" s="24">
        <v>49</v>
      </c>
      <c r="F35" s="24">
        <v>0</v>
      </c>
      <c r="G35" s="34">
        <f t="shared" si="0"/>
        <v>138</v>
      </c>
      <c r="H35" s="24">
        <v>86</v>
      </c>
      <c r="I35" s="24">
        <v>42</v>
      </c>
      <c r="J35" s="24">
        <v>1</v>
      </c>
      <c r="K35" s="34">
        <f>SUM(H35+I35)</f>
        <v>128</v>
      </c>
      <c r="L35" s="24">
        <v>103</v>
      </c>
      <c r="M35" s="24">
        <v>52</v>
      </c>
      <c r="N35" s="24">
        <v>0</v>
      </c>
      <c r="O35" s="34">
        <f t="shared" si="2"/>
        <v>155</v>
      </c>
      <c r="P35" s="24">
        <v>87</v>
      </c>
      <c r="Q35" s="24">
        <v>45</v>
      </c>
      <c r="R35" s="24">
        <v>0</v>
      </c>
      <c r="S35" s="34">
        <f t="shared" si="3"/>
        <v>132</v>
      </c>
      <c r="T35" s="31">
        <f t="shared" si="4"/>
        <v>365</v>
      </c>
      <c r="U35" s="31">
        <f t="shared" si="8"/>
        <v>188</v>
      </c>
      <c r="V35" s="31">
        <f t="shared" si="6"/>
        <v>1</v>
      </c>
      <c r="W35" s="31">
        <f t="shared" si="7"/>
        <v>553</v>
      </c>
      <c r="X35" s="32">
        <f>SUM(U34:U37)</f>
        <v>659</v>
      </c>
      <c r="Y35" s="32">
        <f>SUM(V34:V37)</f>
        <v>14</v>
      </c>
      <c r="Z35" s="2"/>
    </row>
    <row r="36" spans="1:26" ht="12.75">
      <c r="A36" s="7"/>
      <c r="B36" s="37" t="s">
        <v>91</v>
      </c>
      <c r="C36" s="37"/>
      <c r="D36" s="24">
        <v>92</v>
      </c>
      <c r="E36" s="24">
        <v>44</v>
      </c>
      <c r="F36" s="24">
        <v>1</v>
      </c>
      <c r="G36" s="34">
        <f t="shared" si="0"/>
        <v>136</v>
      </c>
      <c r="H36" s="24">
        <v>83</v>
      </c>
      <c r="I36" s="24">
        <v>36</v>
      </c>
      <c r="J36" s="24">
        <v>2</v>
      </c>
      <c r="K36" s="34">
        <f t="shared" si="1"/>
        <v>119</v>
      </c>
      <c r="L36" s="24">
        <v>88</v>
      </c>
      <c r="M36" s="24">
        <v>43</v>
      </c>
      <c r="N36" s="24">
        <v>2</v>
      </c>
      <c r="O36" s="34">
        <f t="shared" si="2"/>
        <v>131</v>
      </c>
      <c r="P36" s="24">
        <v>86</v>
      </c>
      <c r="Q36" s="24">
        <v>26</v>
      </c>
      <c r="R36" s="24">
        <v>4</v>
      </c>
      <c r="S36" s="34">
        <f>SUM(P36+Q36)</f>
        <v>112</v>
      </c>
      <c r="T36" s="31">
        <f t="shared" si="4"/>
        <v>349</v>
      </c>
      <c r="U36" s="31">
        <f t="shared" si="8"/>
        <v>149</v>
      </c>
      <c r="V36" s="31">
        <f t="shared" si="6"/>
        <v>9</v>
      </c>
      <c r="W36" s="31">
        <f t="shared" si="7"/>
        <v>498</v>
      </c>
      <c r="X36" s="45"/>
      <c r="Y36" s="45"/>
      <c r="Z36" s="2"/>
    </row>
    <row r="37" spans="1:26" ht="13.5" thickBot="1">
      <c r="A37" s="9"/>
      <c r="B37" s="15" t="s">
        <v>92</v>
      </c>
      <c r="C37" s="9"/>
      <c r="D37" s="16">
        <v>92</v>
      </c>
      <c r="E37" s="16">
        <v>41</v>
      </c>
      <c r="F37" s="16">
        <v>0</v>
      </c>
      <c r="G37" s="17">
        <f t="shared" si="0"/>
        <v>133</v>
      </c>
      <c r="H37" s="16">
        <v>92</v>
      </c>
      <c r="I37" s="16">
        <v>44</v>
      </c>
      <c r="J37" s="16">
        <v>0</v>
      </c>
      <c r="K37" s="17">
        <f t="shared" si="1"/>
        <v>136</v>
      </c>
      <c r="L37" s="16">
        <v>98</v>
      </c>
      <c r="M37" s="16">
        <v>36</v>
      </c>
      <c r="N37" s="16">
        <v>0</v>
      </c>
      <c r="O37" s="17">
        <f t="shared" si="2"/>
        <v>134</v>
      </c>
      <c r="P37" s="16">
        <v>93</v>
      </c>
      <c r="Q37" s="16">
        <v>26</v>
      </c>
      <c r="R37" s="16">
        <v>3</v>
      </c>
      <c r="S37" s="17">
        <f>SUM(P37+Q37)</f>
        <v>119</v>
      </c>
      <c r="T37" s="33">
        <f t="shared" si="4"/>
        <v>375</v>
      </c>
      <c r="U37" s="33">
        <f t="shared" si="8"/>
        <v>147</v>
      </c>
      <c r="V37" s="33">
        <f t="shared" si="6"/>
        <v>3</v>
      </c>
      <c r="W37" s="33">
        <f t="shared" si="7"/>
        <v>522</v>
      </c>
      <c r="X37" s="46"/>
      <c r="Y37" s="46"/>
      <c r="Z37" s="2"/>
    </row>
    <row r="38" spans="1:26" ht="12.75">
      <c r="A38" s="7"/>
      <c r="B38" s="37" t="s">
        <v>94</v>
      </c>
      <c r="C38" s="37"/>
      <c r="D38" s="24">
        <v>77</v>
      </c>
      <c r="E38" s="24">
        <v>44</v>
      </c>
      <c r="F38" s="24">
        <v>3</v>
      </c>
      <c r="G38" s="34">
        <f t="shared" si="0"/>
        <v>121</v>
      </c>
      <c r="H38" s="24">
        <v>96</v>
      </c>
      <c r="I38" s="24">
        <v>33</v>
      </c>
      <c r="J38" s="24">
        <v>2</v>
      </c>
      <c r="K38" s="34">
        <f t="shared" si="1"/>
        <v>129</v>
      </c>
      <c r="L38" s="24">
        <v>98</v>
      </c>
      <c r="M38" s="24">
        <v>18</v>
      </c>
      <c r="N38" s="24">
        <v>7</v>
      </c>
      <c r="O38" s="34">
        <f t="shared" si="2"/>
        <v>116</v>
      </c>
      <c r="P38" s="24">
        <v>81</v>
      </c>
      <c r="Q38" s="24">
        <v>27</v>
      </c>
      <c r="R38" s="24">
        <v>4</v>
      </c>
      <c r="S38" s="34">
        <f t="shared" si="3"/>
        <v>108</v>
      </c>
      <c r="T38" s="31">
        <f t="shared" si="4"/>
        <v>352</v>
      </c>
      <c r="U38" s="31">
        <f t="shared" si="8"/>
        <v>122</v>
      </c>
      <c r="V38" s="31">
        <f t="shared" si="6"/>
        <v>16</v>
      </c>
      <c r="W38" s="31">
        <f t="shared" si="7"/>
        <v>474</v>
      </c>
      <c r="X38" s="32">
        <f>SUM(T38:T41)</f>
        <v>1340</v>
      </c>
      <c r="Y38" s="32">
        <f>SUM(W38:W41)</f>
        <v>1774</v>
      </c>
      <c r="Z38" s="2"/>
    </row>
    <row r="39" spans="1:26" ht="12.75">
      <c r="A39" s="37" t="s">
        <v>27</v>
      </c>
      <c r="B39" s="37" t="s">
        <v>95</v>
      </c>
      <c r="C39" s="37" t="s">
        <v>98</v>
      </c>
      <c r="D39" s="24">
        <v>77</v>
      </c>
      <c r="E39" s="24">
        <v>32</v>
      </c>
      <c r="F39" s="24">
        <v>4</v>
      </c>
      <c r="G39" s="34">
        <f t="shared" si="0"/>
        <v>109</v>
      </c>
      <c r="H39" s="24">
        <v>78</v>
      </c>
      <c r="I39" s="24">
        <v>31</v>
      </c>
      <c r="J39" s="24">
        <v>4</v>
      </c>
      <c r="K39" s="34">
        <f t="shared" si="1"/>
        <v>109</v>
      </c>
      <c r="L39" s="24">
        <v>80</v>
      </c>
      <c r="M39" s="24">
        <v>26</v>
      </c>
      <c r="N39" s="24">
        <v>3</v>
      </c>
      <c r="O39" s="34">
        <f t="shared" si="2"/>
        <v>106</v>
      </c>
      <c r="P39" s="24">
        <v>88</v>
      </c>
      <c r="Q39" s="24">
        <v>25</v>
      </c>
      <c r="R39" s="24">
        <v>2</v>
      </c>
      <c r="S39" s="34">
        <f t="shared" si="3"/>
        <v>113</v>
      </c>
      <c r="T39" s="31">
        <f t="shared" si="4"/>
        <v>323</v>
      </c>
      <c r="U39" s="31">
        <f t="shared" si="8"/>
        <v>114</v>
      </c>
      <c r="V39" s="31">
        <f t="shared" si="6"/>
        <v>13</v>
      </c>
      <c r="W39" s="31">
        <f t="shared" si="7"/>
        <v>437</v>
      </c>
      <c r="X39" s="32">
        <f>SUM(U38:U41)</f>
        <v>434</v>
      </c>
      <c r="Y39" s="32">
        <f>SUM(V38:V41)</f>
        <v>73</v>
      </c>
      <c r="Z39" s="2"/>
    </row>
    <row r="40" spans="1:26" ht="12" customHeight="1">
      <c r="A40" s="7"/>
      <c r="B40" s="37" t="s">
        <v>96</v>
      </c>
      <c r="C40" s="37"/>
      <c r="D40" s="24">
        <v>83</v>
      </c>
      <c r="E40" s="24">
        <v>9</v>
      </c>
      <c r="F40" s="24">
        <v>11</v>
      </c>
      <c r="G40" s="34">
        <f t="shared" si="0"/>
        <v>92</v>
      </c>
      <c r="H40" s="24">
        <v>63</v>
      </c>
      <c r="I40" s="24">
        <v>17</v>
      </c>
      <c r="J40" s="24">
        <v>7</v>
      </c>
      <c r="K40" s="34">
        <f t="shared" si="1"/>
        <v>80</v>
      </c>
      <c r="L40" s="24">
        <v>81</v>
      </c>
      <c r="M40" s="24">
        <v>16</v>
      </c>
      <c r="N40" s="24">
        <v>8</v>
      </c>
      <c r="O40" s="34">
        <f t="shared" si="2"/>
        <v>97</v>
      </c>
      <c r="P40" s="24">
        <v>76</v>
      </c>
      <c r="Q40" s="24">
        <v>27</v>
      </c>
      <c r="R40" s="24">
        <v>3</v>
      </c>
      <c r="S40" s="34">
        <f t="shared" si="3"/>
        <v>103</v>
      </c>
      <c r="T40" s="31">
        <f t="shared" si="4"/>
        <v>303</v>
      </c>
      <c r="U40" s="31">
        <f t="shared" si="8"/>
        <v>69</v>
      </c>
      <c r="V40" s="31">
        <f t="shared" si="6"/>
        <v>29</v>
      </c>
      <c r="W40" s="31">
        <f t="shared" si="7"/>
        <v>372</v>
      </c>
      <c r="X40" s="45"/>
      <c r="Y40" s="45"/>
      <c r="Z40" s="2"/>
    </row>
    <row r="41" spans="1:26" ht="13.5" thickBot="1">
      <c r="A41" s="9"/>
      <c r="B41" s="15" t="s">
        <v>97</v>
      </c>
      <c r="C41" s="9"/>
      <c r="D41" s="16">
        <v>82</v>
      </c>
      <c r="E41" s="16">
        <v>16</v>
      </c>
      <c r="F41" s="16">
        <v>8</v>
      </c>
      <c r="G41" s="17">
        <f t="shared" si="0"/>
        <v>98</v>
      </c>
      <c r="H41" s="16">
        <v>92</v>
      </c>
      <c r="I41" s="16">
        <v>35</v>
      </c>
      <c r="J41" s="16">
        <v>2</v>
      </c>
      <c r="K41" s="17">
        <f t="shared" si="1"/>
        <v>127</v>
      </c>
      <c r="L41" s="16">
        <v>101</v>
      </c>
      <c r="M41" s="16">
        <v>42</v>
      </c>
      <c r="N41" s="16">
        <v>4</v>
      </c>
      <c r="O41" s="17">
        <f t="shared" si="2"/>
        <v>143</v>
      </c>
      <c r="P41" s="16">
        <v>87</v>
      </c>
      <c r="Q41" s="16">
        <v>36</v>
      </c>
      <c r="R41" s="16">
        <v>1</v>
      </c>
      <c r="S41" s="17">
        <f t="shared" si="3"/>
        <v>123</v>
      </c>
      <c r="T41" s="33">
        <f t="shared" si="4"/>
        <v>362</v>
      </c>
      <c r="U41" s="33">
        <f t="shared" si="8"/>
        <v>129</v>
      </c>
      <c r="V41" s="33">
        <f t="shared" si="6"/>
        <v>15</v>
      </c>
      <c r="W41" s="33">
        <f t="shared" si="7"/>
        <v>491</v>
      </c>
      <c r="X41" s="46"/>
      <c r="Y41" s="46"/>
      <c r="Z41" s="2"/>
    </row>
    <row r="42" spans="1:25" ht="13.5" customHeight="1">
      <c r="A42" s="7"/>
      <c r="B42" s="37" t="s">
        <v>99</v>
      </c>
      <c r="C42" s="37"/>
      <c r="D42" s="24">
        <v>84</v>
      </c>
      <c r="E42" s="24">
        <v>36</v>
      </c>
      <c r="F42" s="24">
        <v>5</v>
      </c>
      <c r="G42" s="34">
        <f>SUM(D42+E42)</f>
        <v>120</v>
      </c>
      <c r="H42" s="24">
        <v>89</v>
      </c>
      <c r="I42" s="24">
        <v>26</v>
      </c>
      <c r="J42" s="24">
        <v>4</v>
      </c>
      <c r="K42" s="34">
        <f>SUM(H42+I42)</f>
        <v>115</v>
      </c>
      <c r="L42" s="24">
        <v>91</v>
      </c>
      <c r="M42" s="24">
        <v>26</v>
      </c>
      <c r="N42" s="24">
        <v>4</v>
      </c>
      <c r="O42" s="34">
        <f>SUM(L42+M42)</f>
        <v>117</v>
      </c>
      <c r="P42" s="24">
        <v>88</v>
      </c>
      <c r="Q42" s="24">
        <v>35</v>
      </c>
      <c r="R42" s="24">
        <v>1</v>
      </c>
      <c r="S42" s="34">
        <f>SUM(P42+Q42)</f>
        <v>123</v>
      </c>
      <c r="T42" s="31">
        <f>SUM(D42,H42,L42,P42)</f>
        <v>352</v>
      </c>
      <c r="U42" s="31">
        <f>SUM(E42,I42,M42,Q42)</f>
        <v>123</v>
      </c>
      <c r="V42" s="31">
        <f>SUM(F42,J42,N42,R42)</f>
        <v>14</v>
      </c>
      <c r="W42" s="31">
        <f>SUM(T42,U42)</f>
        <v>475</v>
      </c>
      <c r="X42" s="32">
        <f>SUM(T42:T45)</f>
        <v>1376</v>
      </c>
      <c r="Y42" s="32">
        <f>SUM(W42:W45)</f>
        <v>1960</v>
      </c>
    </row>
    <row r="43" spans="1:25" ht="12.75">
      <c r="A43" s="37" t="s">
        <v>26</v>
      </c>
      <c r="B43" s="37" t="s">
        <v>100</v>
      </c>
      <c r="C43" s="37" t="s">
        <v>103</v>
      </c>
      <c r="D43" s="24">
        <v>77</v>
      </c>
      <c r="E43" s="24">
        <v>33</v>
      </c>
      <c r="F43" s="24">
        <v>5</v>
      </c>
      <c r="G43" s="34">
        <f>SUM(D43+E43)</f>
        <v>110</v>
      </c>
      <c r="H43" s="24">
        <v>90</v>
      </c>
      <c r="I43" s="24">
        <v>42</v>
      </c>
      <c r="J43" s="24">
        <v>1</v>
      </c>
      <c r="K43" s="34">
        <f>SUM(H43+I43)</f>
        <v>132</v>
      </c>
      <c r="L43" s="24">
        <v>80</v>
      </c>
      <c r="M43" s="24">
        <v>27</v>
      </c>
      <c r="N43" s="24">
        <v>6</v>
      </c>
      <c r="O43" s="34">
        <f>SUM(L43+M43)</f>
        <v>107</v>
      </c>
      <c r="P43" s="24">
        <v>100</v>
      </c>
      <c r="Q43" s="24">
        <v>48</v>
      </c>
      <c r="R43" s="24">
        <v>1</v>
      </c>
      <c r="S43" s="34">
        <f>SUM(P43+Q43)</f>
        <v>148</v>
      </c>
      <c r="T43" s="31">
        <f>SUM(D43,H43,L43,P43)</f>
        <v>347</v>
      </c>
      <c r="U43" s="31">
        <f>SUM(E43,I43,M43,Q43)</f>
        <v>150</v>
      </c>
      <c r="V43" s="31">
        <f>SUM(F43,J43,N43,R43)</f>
        <v>13</v>
      </c>
      <c r="W43" s="31">
        <f>SUM(T43,U43)</f>
        <v>497</v>
      </c>
      <c r="X43" s="32">
        <f>SUM(U42:U45)</f>
        <v>584</v>
      </c>
      <c r="Y43" s="32">
        <f>SUM(V42:V45)</f>
        <v>49</v>
      </c>
    </row>
    <row r="44" spans="1:25" ht="12.75">
      <c r="A44" s="7"/>
      <c r="B44" s="37" t="s">
        <v>101</v>
      </c>
      <c r="C44" s="37"/>
      <c r="D44" s="24">
        <v>66</v>
      </c>
      <c r="E44" s="24">
        <v>36</v>
      </c>
      <c r="F44" s="24">
        <v>4</v>
      </c>
      <c r="G44" s="34">
        <f>SUM(D44+E44)</f>
        <v>102</v>
      </c>
      <c r="H44" s="24">
        <v>75</v>
      </c>
      <c r="I44" s="24">
        <v>35</v>
      </c>
      <c r="J44" s="24">
        <v>3</v>
      </c>
      <c r="K44" s="34">
        <f>SUM(H44+I44)</f>
        <v>110</v>
      </c>
      <c r="L44" s="24">
        <v>98</v>
      </c>
      <c r="M44" s="24">
        <v>36</v>
      </c>
      <c r="N44" s="24">
        <v>4</v>
      </c>
      <c r="O44" s="34">
        <f>SUM(L44+M44)</f>
        <v>134</v>
      </c>
      <c r="P44" s="24">
        <v>91</v>
      </c>
      <c r="Q44" s="24">
        <v>34</v>
      </c>
      <c r="R44" s="24">
        <v>4</v>
      </c>
      <c r="S44" s="34">
        <f>SUM(P44+Q44)</f>
        <v>125</v>
      </c>
      <c r="T44" s="31">
        <f>SUM(D44,H44,L44,P44)</f>
        <v>330</v>
      </c>
      <c r="U44" s="31">
        <f>SUM(E44,I44,M44,Q44)</f>
        <v>141</v>
      </c>
      <c r="V44" s="31">
        <f>SUM(F44,J44,N44,R44)</f>
        <v>15</v>
      </c>
      <c r="W44" s="31">
        <f>SUM(T44,U44)</f>
        <v>471</v>
      </c>
      <c r="X44" s="45"/>
      <c r="Y44" s="45"/>
    </row>
    <row r="45" spans="1:25" ht="13.5" thickBot="1">
      <c r="A45" s="9"/>
      <c r="B45" s="15" t="s">
        <v>102</v>
      </c>
      <c r="C45" s="9"/>
      <c r="D45" s="16">
        <v>77</v>
      </c>
      <c r="E45" s="16">
        <v>45</v>
      </c>
      <c r="F45" s="16">
        <v>0</v>
      </c>
      <c r="G45" s="17">
        <f>SUM(D45+E45)</f>
        <v>122</v>
      </c>
      <c r="H45" s="16">
        <v>90</v>
      </c>
      <c r="I45" s="16">
        <v>35</v>
      </c>
      <c r="J45" s="16">
        <v>3</v>
      </c>
      <c r="K45" s="17">
        <f>SUM(H45+I45)</f>
        <v>125</v>
      </c>
      <c r="L45" s="16">
        <v>100</v>
      </c>
      <c r="M45" s="16">
        <v>45</v>
      </c>
      <c r="N45" s="16">
        <v>1</v>
      </c>
      <c r="O45" s="17">
        <f>SUM(L45+M45)</f>
        <v>145</v>
      </c>
      <c r="P45" s="16">
        <v>80</v>
      </c>
      <c r="Q45" s="16">
        <v>45</v>
      </c>
      <c r="R45" s="16">
        <v>3</v>
      </c>
      <c r="S45" s="17">
        <f>SUM(P45+Q45)</f>
        <v>125</v>
      </c>
      <c r="T45" s="33">
        <f>SUM(D45,H45,L45,P45)</f>
        <v>347</v>
      </c>
      <c r="U45" s="33">
        <f>SUM(E45,I45,M45,Q45)</f>
        <v>170</v>
      </c>
      <c r="V45" s="33">
        <f>SUM(F45,J45,N45,R45)</f>
        <v>7</v>
      </c>
      <c r="W45" s="33">
        <f>SUM(T45,U45)</f>
        <v>517</v>
      </c>
      <c r="X45" s="46"/>
      <c r="Y45" s="4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</dc:creator>
  <cp:keywords/>
  <dc:description/>
  <cp:lastModifiedBy>.</cp:lastModifiedBy>
  <cp:lastPrinted>2013-09-06T16:56:39Z</cp:lastPrinted>
  <dcterms:created xsi:type="dcterms:W3CDTF">2013-04-28T19:35:15Z</dcterms:created>
  <dcterms:modified xsi:type="dcterms:W3CDTF">2015-08-27T17:28:34Z</dcterms:modified>
  <cp:category/>
  <cp:version/>
  <cp:contentType/>
  <cp:contentStatus/>
</cp:coreProperties>
</file>