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 activeTab="6"/>
  </bookViews>
  <sheets>
    <sheet name="Náhozy-duben" sheetId="1" r:id="rId1"/>
    <sheet name="Náhozy-květen" sheetId="4" r:id="rId2"/>
    <sheet name="Muži-duben" sheetId="2" r:id="rId3"/>
    <sheet name="Muži-květen" sheetId="5" r:id="rId4"/>
    <sheet name="Ženy-duben" sheetId="3" r:id="rId5"/>
    <sheet name="Ženy-květen" sheetId="6" r:id="rId6"/>
    <sheet name="Muži-celkem" sheetId="7" r:id="rId7"/>
    <sheet name="Ženy-celkem" sheetId="8" r:id="rId8"/>
  </sheets>
  <calcPr calcId="145621" iterateDelta="1E-4"/>
</workbook>
</file>

<file path=xl/calcChain.xml><?xml version="1.0" encoding="utf-8"?>
<calcChain xmlns="http://schemas.openxmlformats.org/spreadsheetml/2006/main">
  <c r="F19" i="7" l="1"/>
  <c r="E19" i="7"/>
  <c r="D19" i="7"/>
  <c r="C19" i="7"/>
  <c r="F24" i="7"/>
  <c r="E24" i="7"/>
  <c r="D24" i="7"/>
  <c r="C24" i="7"/>
  <c r="B19" i="7"/>
  <c r="B24" i="7"/>
  <c r="F31" i="7"/>
  <c r="E31" i="7"/>
  <c r="D31" i="7"/>
  <c r="C31" i="7"/>
  <c r="B31" i="7"/>
  <c r="G24" i="7" l="1"/>
  <c r="G19" i="7"/>
  <c r="G31" i="7"/>
  <c r="C16" i="8"/>
  <c r="B16" i="8"/>
  <c r="C17" i="6"/>
  <c r="B17" i="6"/>
  <c r="C17" i="8" l="1"/>
  <c r="B17" i="8"/>
  <c r="C15" i="8"/>
  <c r="B15" i="8"/>
  <c r="C26" i="7"/>
  <c r="B26" i="7"/>
  <c r="C29" i="7"/>
  <c r="B29" i="7"/>
  <c r="C27" i="7"/>
  <c r="B27" i="7"/>
  <c r="C25" i="7"/>
  <c r="B25" i="7"/>
  <c r="C28" i="7"/>
  <c r="B28" i="7"/>
  <c r="C22" i="7"/>
  <c r="B22" i="7"/>
  <c r="C30" i="7"/>
  <c r="B30" i="7"/>
  <c r="C17" i="7"/>
  <c r="B17" i="7"/>
  <c r="C16" i="7"/>
  <c r="B16" i="7"/>
  <c r="C18" i="7"/>
  <c r="B18" i="7"/>
  <c r="B13" i="7"/>
  <c r="C12" i="7"/>
  <c r="C15" i="7"/>
  <c r="C23" i="7"/>
  <c r="C21" i="7"/>
  <c r="C20" i="7"/>
  <c r="B12" i="7"/>
  <c r="B15" i="7"/>
  <c r="B23" i="7"/>
  <c r="B21" i="7"/>
  <c r="B20" i="7"/>
  <c r="C14" i="7"/>
  <c r="B14" i="7"/>
  <c r="C16" i="6"/>
  <c r="B16" i="6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6" l="1"/>
  <c r="B15" i="6"/>
  <c r="C15" i="5" l="1"/>
  <c r="B15" i="5"/>
  <c r="C14" i="5"/>
  <c r="B14" i="5"/>
  <c r="C13" i="5"/>
  <c r="B13" i="5"/>
  <c r="C13" i="7" l="1"/>
  <c r="C12" i="5"/>
  <c r="B12" i="5"/>
  <c r="C14" i="8"/>
  <c r="B14" i="8"/>
  <c r="C13" i="8"/>
  <c r="B13" i="8"/>
  <c r="C12" i="8"/>
  <c r="B12" i="8"/>
  <c r="C14" i="6"/>
  <c r="B14" i="6"/>
  <c r="C13" i="6"/>
  <c r="B13" i="6"/>
  <c r="C12" i="6"/>
  <c r="B12" i="6"/>
  <c r="C21" i="2" l="1"/>
  <c r="B21" i="2"/>
  <c r="C20" i="2"/>
  <c r="C19" i="2"/>
  <c r="B20" i="2"/>
  <c r="B19" i="2"/>
  <c r="C18" i="2"/>
  <c r="B18" i="2"/>
  <c r="C15" i="3"/>
  <c r="B15" i="3"/>
  <c r="C14" i="3"/>
  <c r="B14" i="3"/>
  <c r="C13" i="3"/>
  <c r="C12" i="3"/>
  <c r="B13" i="3"/>
  <c r="B12" i="3"/>
  <c r="C8" i="7" l="1"/>
  <c r="B8" i="7"/>
  <c r="C11" i="5"/>
  <c r="B11" i="5"/>
  <c r="C11" i="2"/>
  <c r="B11" i="2"/>
  <c r="C10" i="8" l="1"/>
  <c r="B10" i="8"/>
  <c r="C11" i="6"/>
  <c r="B11" i="6"/>
  <c r="C11" i="3"/>
  <c r="B11" i="3"/>
  <c r="C17" i="2" l="1"/>
  <c r="C16" i="2"/>
  <c r="C15" i="2"/>
  <c r="C14" i="2"/>
  <c r="C13" i="2"/>
  <c r="B17" i="2"/>
  <c r="B16" i="2"/>
  <c r="B15" i="2"/>
  <c r="B14" i="2"/>
  <c r="B13" i="2"/>
  <c r="C12" i="2"/>
  <c r="B12" i="2"/>
  <c r="C9" i="7"/>
  <c r="C10" i="7"/>
  <c r="B9" i="7"/>
  <c r="B10" i="7"/>
  <c r="C10" i="5"/>
  <c r="C9" i="5"/>
  <c r="B10" i="5"/>
  <c r="B9" i="5"/>
  <c r="C10" i="2"/>
  <c r="C9" i="2"/>
  <c r="B10" i="2"/>
  <c r="B9" i="2"/>
  <c r="C11" i="8" l="1"/>
  <c r="B11" i="8"/>
  <c r="C10" i="6"/>
  <c r="B10" i="6"/>
  <c r="C10" i="3"/>
  <c r="B10" i="3"/>
  <c r="C9" i="6" l="1"/>
  <c r="C8" i="6"/>
  <c r="B9" i="6"/>
  <c r="B8" i="6"/>
  <c r="C7" i="6"/>
  <c r="B7" i="6"/>
  <c r="C7" i="8"/>
  <c r="C9" i="8"/>
  <c r="B7" i="8"/>
  <c r="B9" i="8"/>
  <c r="B8" i="8"/>
  <c r="C8" i="8"/>
  <c r="C9" i="3"/>
  <c r="C8" i="3"/>
  <c r="B9" i="3"/>
  <c r="B8" i="3"/>
  <c r="B7" i="3"/>
  <c r="C7" i="3"/>
  <c r="C11" i="7" l="1"/>
  <c r="B11" i="7"/>
  <c r="B7" i="7"/>
  <c r="C7" i="7"/>
  <c r="C8" i="5"/>
  <c r="B8" i="5"/>
  <c r="B7" i="5"/>
  <c r="C7" i="2"/>
  <c r="C8" i="2"/>
  <c r="B8" i="2"/>
  <c r="B7" i="2" l="1"/>
  <c r="C7" i="5"/>
  <c r="P114" i="4" l="1"/>
  <c r="N114" i="4"/>
  <c r="M114" i="4"/>
  <c r="L114" i="4"/>
  <c r="H114" i="4"/>
  <c r="P113" i="4"/>
  <c r="N113" i="4"/>
  <c r="M113" i="4"/>
  <c r="L113" i="4"/>
  <c r="H113" i="4"/>
  <c r="P112" i="4"/>
  <c r="F17" i="6" s="1"/>
  <c r="F16" i="8" s="1"/>
  <c r="N112" i="4"/>
  <c r="E17" i="6" s="1"/>
  <c r="E16" i="8" s="1"/>
  <c r="M112" i="4"/>
  <c r="D17" i="6" s="1"/>
  <c r="L112" i="4"/>
  <c r="H112" i="4"/>
  <c r="P111" i="4"/>
  <c r="N111" i="4"/>
  <c r="M111" i="4"/>
  <c r="O111" i="4" s="1"/>
  <c r="L111" i="4"/>
  <c r="H111" i="4"/>
  <c r="P110" i="4"/>
  <c r="N110" i="4"/>
  <c r="M110" i="4"/>
  <c r="L110" i="4"/>
  <c r="H110" i="4"/>
  <c r="P109" i="4"/>
  <c r="N109" i="4"/>
  <c r="M109" i="4"/>
  <c r="O109" i="4" s="1"/>
  <c r="L109" i="4"/>
  <c r="H109" i="4"/>
  <c r="P108" i="4"/>
  <c r="N108" i="4"/>
  <c r="M108" i="4"/>
  <c r="D15" i="6" s="1"/>
  <c r="D15" i="8" s="1"/>
  <c r="L108" i="4"/>
  <c r="H108" i="4"/>
  <c r="P107" i="4"/>
  <c r="N107" i="4"/>
  <c r="M107" i="4"/>
  <c r="L107" i="4"/>
  <c r="H107" i="4"/>
  <c r="P106" i="4"/>
  <c r="N106" i="4"/>
  <c r="M106" i="4"/>
  <c r="L106" i="4"/>
  <c r="H106" i="4"/>
  <c r="P105" i="4"/>
  <c r="N105" i="4"/>
  <c r="M105" i="4"/>
  <c r="L105" i="4"/>
  <c r="H105" i="4"/>
  <c r="P104" i="4"/>
  <c r="N104" i="4"/>
  <c r="M104" i="4"/>
  <c r="D15" i="5" s="1"/>
  <c r="D17" i="7" s="1"/>
  <c r="L104" i="4"/>
  <c r="H104" i="4"/>
  <c r="P103" i="4"/>
  <c r="N103" i="4"/>
  <c r="M103" i="4"/>
  <c r="L103" i="4"/>
  <c r="H103" i="4"/>
  <c r="P102" i="4"/>
  <c r="N102" i="4"/>
  <c r="M102" i="4"/>
  <c r="L102" i="4"/>
  <c r="H102" i="4"/>
  <c r="P101" i="4"/>
  <c r="N101" i="4"/>
  <c r="M101" i="4"/>
  <c r="L101" i="4"/>
  <c r="H101" i="4"/>
  <c r="P100" i="4"/>
  <c r="F14" i="5" s="1"/>
  <c r="F16" i="7" s="1"/>
  <c r="N100" i="4"/>
  <c r="M100" i="4"/>
  <c r="L100" i="4"/>
  <c r="H100" i="4"/>
  <c r="P99" i="4"/>
  <c r="N99" i="4"/>
  <c r="M99" i="4"/>
  <c r="L99" i="4"/>
  <c r="H99" i="4"/>
  <c r="P98" i="4"/>
  <c r="N98" i="4"/>
  <c r="M98" i="4"/>
  <c r="L98" i="4"/>
  <c r="H98" i="4"/>
  <c r="P97" i="4"/>
  <c r="N97" i="4"/>
  <c r="M97" i="4"/>
  <c r="O97" i="4" s="1"/>
  <c r="L97" i="4"/>
  <c r="H97" i="4"/>
  <c r="P96" i="4"/>
  <c r="N96" i="4"/>
  <c r="E13" i="5" s="1"/>
  <c r="E18" i="7" s="1"/>
  <c r="M96" i="4"/>
  <c r="D13" i="5" s="1"/>
  <c r="D18" i="7" s="1"/>
  <c r="L96" i="4"/>
  <c r="H96" i="4"/>
  <c r="P95" i="4"/>
  <c r="N95" i="4"/>
  <c r="M95" i="4"/>
  <c r="L95" i="4"/>
  <c r="H95" i="4"/>
  <c r="P94" i="4"/>
  <c r="N94" i="4"/>
  <c r="M94" i="4"/>
  <c r="L94" i="4"/>
  <c r="H94" i="4"/>
  <c r="P93" i="4"/>
  <c r="N93" i="4"/>
  <c r="M93" i="4"/>
  <c r="L93" i="4"/>
  <c r="H93" i="4"/>
  <c r="P92" i="4"/>
  <c r="N92" i="4"/>
  <c r="M92" i="4"/>
  <c r="D22" i="5" s="1"/>
  <c r="D26" i="7" s="1"/>
  <c r="L92" i="4"/>
  <c r="H92" i="4"/>
  <c r="P91" i="4"/>
  <c r="N91" i="4"/>
  <c r="M91" i="4"/>
  <c r="L91" i="4"/>
  <c r="H91" i="4"/>
  <c r="P90" i="4"/>
  <c r="N90" i="4"/>
  <c r="M90" i="4"/>
  <c r="L90" i="4"/>
  <c r="H90" i="4"/>
  <c r="P89" i="4"/>
  <c r="N89" i="4"/>
  <c r="M89" i="4"/>
  <c r="O89" i="4" s="1"/>
  <c r="L89" i="4"/>
  <c r="H89" i="4"/>
  <c r="P88" i="4"/>
  <c r="N88" i="4"/>
  <c r="M88" i="4"/>
  <c r="L88" i="4"/>
  <c r="H88" i="4"/>
  <c r="P87" i="4"/>
  <c r="N87" i="4"/>
  <c r="M87" i="4"/>
  <c r="L87" i="4"/>
  <c r="H87" i="4"/>
  <c r="P86" i="4"/>
  <c r="N86" i="4"/>
  <c r="M86" i="4"/>
  <c r="L86" i="4"/>
  <c r="H86" i="4"/>
  <c r="P85" i="4"/>
  <c r="N85" i="4"/>
  <c r="M85" i="4"/>
  <c r="L85" i="4"/>
  <c r="H85" i="4"/>
  <c r="P84" i="4"/>
  <c r="F16" i="6" s="1"/>
  <c r="F17" i="8" s="1"/>
  <c r="N84" i="4"/>
  <c r="E16" i="6" s="1"/>
  <c r="E17" i="8" s="1"/>
  <c r="M84" i="4"/>
  <c r="D16" i="6" s="1"/>
  <c r="L84" i="4"/>
  <c r="H84" i="4"/>
  <c r="P83" i="4"/>
  <c r="N83" i="4"/>
  <c r="M83" i="4"/>
  <c r="L83" i="4"/>
  <c r="H83" i="4"/>
  <c r="P82" i="4"/>
  <c r="N82" i="4"/>
  <c r="M82" i="4"/>
  <c r="L82" i="4"/>
  <c r="H82" i="4"/>
  <c r="P81" i="4"/>
  <c r="N81" i="4"/>
  <c r="M81" i="4"/>
  <c r="L81" i="4"/>
  <c r="H81" i="4"/>
  <c r="P80" i="4"/>
  <c r="N80" i="4"/>
  <c r="M80" i="4"/>
  <c r="D20" i="5" s="1"/>
  <c r="D27" i="7" s="1"/>
  <c r="L80" i="4"/>
  <c r="H80" i="4"/>
  <c r="P79" i="4"/>
  <c r="N79" i="4"/>
  <c r="M79" i="4"/>
  <c r="L79" i="4"/>
  <c r="H79" i="4"/>
  <c r="P78" i="4"/>
  <c r="N78" i="4"/>
  <c r="M78" i="4"/>
  <c r="L78" i="4"/>
  <c r="H78" i="4"/>
  <c r="P77" i="4"/>
  <c r="N77" i="4"/>
  <c r="M77" i="4"/>
  <c r="L77" i="4"/>
  <c r="H77" i="4"/>
  <c r="P76" i="4"/>
  <c r="N76" i="4"/>
  <c r="M76" i="4"/>
  <c r="L76" i="4"/>
  <c r="H76" i="4"/>
  <c r="P75" i="4"/>
  <c r="N75" i="4"/>
  <c r="M75" i="4"/>
  <c r="L75" i="4"/>
  <c r="H75" i="4"/>
  <c r="P74" i="4"/>
  <c r="N74" i="4"/>
  <c r="M74" i="4"/>
  <c r="L74" i="4"/>
  <c r="H74" i="4"/>
  <c r="P73" i="4"/>
  <c r="N73" i="4"/>
  <c r="M73" i="4"/>
  <c r="O73" i="4" s="1"/>
  <c r="L73" i="4"/>
  <c r="H73" i="4"/>
  <c r="P72" i="4"/>
  <c r="N72" i="4"/>
  <c r="E18" i="5" s="1"/>
  <c r="E28" i="7" s="1"/>
  <c r="M72" i="4"/>
  <c r="D18" i="5" s="1"/>
  <c r="D28" i="7" s="1"/>
  <c r="L72" i="4"/>
  <c r="H72" i="4"/>
  <c r="P71" i="4"/>
  <c r="N71" i="4"/>
  <c r="M71" i="4"/>
  <c r="L71" i="4"/>
  <c r="H71" i="4"/>
  <c r="P70" i="4"/>
  <c r="N70" i="4"/>
  <c r="M70" i="4"/>
  <c r="L70" i="4"/>
  <c r="H70" i="4"/>
  <c r="P69" i="4"/>
  <c r="N69" i="4"/>
  <c r="M69" i="4"/>
  <c r="L69" i="4"/>
  <c r="H69" i="4"/>
  <c r="P68" i="4"/>
  <c r="N68" i="4"/>
  <c r="M68" i="4"/>
  <c r="D17" i="5" s="1"/>
  <c r="D22" i="7" s="1"/>
  <c r="L68" i="4"/>
  <c r="H68" i="4"/>
  <c r="P67" i="4"/>
  <c r="N67" i="4"/>
  <c r="M67" i="4"/>
  <c r="L67" i="4"/>
  <c r="H67" i="4"/>
  <c r="P66" i="4"/>
  <c r="N66" i="4"/>
  <c r="M66" i="4"/>
  <c r="L66" i="4"/>
  <c r="H66" i="4"/>
  <c r="P65" i="4"/>
  <c r="N65" i="4"/>
  <c r="M65" i="4"/>
  <c r="O65" i="4" s="1"/>
  <c r="L65" i="4"/>
  <c r="H65" i="4"/>
  <c r="P64" i="4"/>
  <c r="N64" i="4"/>
  <c r="M64" i="4"/>
  <c r="L64" i="4"/>
  <c r="H64" i="4"/>
  <c r="P63" i="4"/>
  <c r="N63" i="4"/>
  <c r="M63" i="4"/>
  <c r="L63" i="4"/>
  <c r="H63" i="4"/>
  <c r="P62" i="4"/>
  <c r="N62" i="4"/>
  <c r="M62" i="4"/>
  <c r="L62" i="4"/>
  <c r="H62" i="4"/>
  <c r="P61" i="4"/>
  <c r="N61" i="4"/>
  <c r="M61" i="4"/>
  <c r="O61" i="4" s="1"/>
  <c r="L61" i="4"/>
  <c r="H61" i="4"/>
  <c r="P60" i="4"/>
  <c r="N60" i="4"/>
  <c r="E12" i="5" s="1"/>
  <c r="M60" i="4"/>
  <c r="D12" i="5" s="1"/>
  <c r="L60" i="4"/>
  <c r="H60" i="4"/>
  <c r="P59" i="4"/>
  <c r="N59" i="4"/>
  <c r="M59" i="4"/>
  <c r="L59" i="4"/>
  <c r="H59" i="4"/>
  <c r="P58" i="4"/>
  <c r="N58" i="4"/>
  <c r="M58" i="4"/>
  <c r="L58" i="4"/>
  <c r="H58" i="4"/>
  <c r="P57" i="4"/>
  <c r="N57" i="4"/>
  <c r="M57" i="4"/>
  <c r="L57" i="4"/>
  <c r="H57" i="4"/>
  <c r="P56" i="4"/>
  <c r="N56" i="4"/>
  <c r="M56" i="4"/>
  <c r="D14" i="6" s="1"/>
  <c r="D14" i="8" s="1"/>
  <c r="L56" i="4"/>
  <c r="H56" i="4"/>
  <c r="P55" i="4"/>
  <c r="N55" i="4"/>
  <c r="M55" i="4"/>
  <c r="L55" i="4"/>
  <c r="H55" i="4"/>
  <c r="P54" i="4"/>
  <c r="N54" i="4"/>
  <c r="M54" i="4"/>
  <c r="L54" i="4"/>
  <c r="H54" i="4"/>
  <c r="P53" i="4"/>
  <c r="N53" i="4"/>
  <c r="M53" i="4"/>
  <c r="L53" i="4"/>
  <c r="H53" i="4"/>
  <c r="P52" i="4"/>
  <c r="N52" i="4"/>
  <c r="M52" i="4"/>
  <c r="L52" i="4"/>
  <c r="H52" i="4"/>
  <c r="P51" i="4"/>
  <c r="N51" i="4"/>
  <c r="M51" i="4"/>
  <c r="L51" i="4"/>
  <c r="H51" i="4"/>
  <c r="P50" i="4"/>
  <c r="N50" i="4"/>
  <c r="M50" i="4"/>
  <c r="L50" i="4"/>
  <c r="H50" i="4"/>
  <c r="P49" i="4"/>
  <c r="N49" i="4"/>
  <c r="M49" i="4"/>
  <c r="L49" i="4"/>
  <c r="H49" i="4"/>
  <c r="P48" i="4"/>
  <c r="N48" i="4"/>
  <c r="E12" i="6" s="1"/>
  <c r="M48" i="4"/>
  <c r="L48" i="4"/>
  <c r="H48" i="4"/>
  <c r="P47" i="4"/>
  <c r="N47" i="4"/>
  <c r="M47" i="4"/>
  <c r="L47" i="4"/>
  <c r="H47" i="4"/>
  <c r="P46" i="4"/>
  <c r="N46" i="4"/>
  <c r="M46" i="4"/>
  <c r="L46" i="4"/>
  <c r="H46" i="4"/>
  <c r="P45" i="4"/>
  <c r="N45" i="4"/>
  <c r="M45" i="4"/>
  <c r="L45" i="4"/>
  <c r="H45" i="4"/>
  <c r="P44" i="4"/>
  <c r="N44" i="4"/>
  <c r="M44" i="4"/>
  <c r="L44" i="4"/>
  <c r="H44" i="4"/>
  <c r="P43" i="4"/>
  <c r="N43" i="4"/>
  <c r="M43" i="4"/>
  <c r="L43" i="4"/>
  <c r="H43" i="4"/>
  <c r="P42" i="4"/>
  <c r="N42" i="4"/>
  <c r="M42" i="4"/>
  <c r="L42" i="4"/>
  <c r="H42" i="4"/>
  <c r="P41" i="4"/>
  <c r="N41" i="4"/>
  <c r="M41" i="4"/>
  <c r="L41" i="4"/>
  <c r="H41" i="4"/>
  <c r="P40" i="4"/>
  <c r="N40" i="4"/>
  <c r="M40" i="4"/>
  <c r="L40" i="4"/>
  <c r="H40" i="4"/>
  <c r="P39" i="4"/>
  <c r="N39" i="4"/>
  <c r="M39" i="4"/>
  <c r="L39" i="4"/>
  <c r="H39" i="4"/>
  <c r="P38" i="4"/>
  <c r="N38" i="4"/>
  <c r="M38" i="4"/>
  <c r="L38" i="4"/>
  <c r="H38" i="4"/>
  <c r="P37" i="4"/>
  <c r="N37" i="4"/>
  <c r="M37" i="4"/>
  <c r="L37" i="4"/>
  <c r="H37" i="4"/>
  <c r="P36" i="4"/>
  <c r="N36" i="4"/>
  <c r="M36" i="4"/>
  <c r="L36" i="4"/>
  <c r="H36" i="4"/>
  <c r="P35" i="4"/>
  <c r="N35" i="4"/>
  <c r="M35" i="4"/>
  <c r="L35" i="4"/>
  <c r="H35" i="4"/>
  <c r="P34" i="4"/>
  <c r="N34" i="4"/>
  <c r="M34" i="4"/>
  <c r="L34" i="4"/>
  <c r="H34" i="4"/>
  <c r="P33" i="4"/>
  <c r="N33" i="4"/>
  <c r="M33" i="4"/>
  <c r="L33" i="4"/>
  <c r="H33" i="4"/>
  <c r="P32" i="4"/>
  <c r="N32" i="4"/>
  <c r="M32" i="4"/>
  <c r="L32" i="4"/>
  <c r="H32" i="4"/>
  <c r="P31" i="4"/>
  <c r="N31" i="4"/>
  <c r="M31" i="4"/>
  <c r="L31" i="4"/>
  <c r="H31" i="4"/>
  <c r="P30" i="4"/>
  <c r="N30" i="4"/>
  <c r="M30" i="4"/>
  <c r="L30" i="4"/>
  <c r="H30" i="4"/>
  <c r="P29" i="4"/>
  <c r="N29" i="4"/>
  <c r="M29" i="4"/>
  <c r="L29" i="4"/>
  <c r="H29" i="4"/>
  <c r="P28" i="4"/>
  <c r="N28" i="4"/>
  <c r="M28" i="4"/>
  <c r="L28" i="4"/>
  <c r="H28" i="4"/>
  <c r="P27" i="4"/>
  <c r="N27" i="4"/>
  <c r="M27" i="4"/>
  <c r="L27" i="4"/>
  <c r="H27" i="4"/>
  <c r="P26" i="4"/>
  <c r="N26" i="4"/>
  <c r="M26" i="4"/>
  <c r="L26" i="4"/>
  <c r="H26" i="4"/>
  <c r="P25" i="4"/>
  <c r="N25" i="4"/>
  <c r="M25" i="4"/>
  <c r="L25" i="4"/>
  <c r="H25" i="4"/>
  <c r="P24" i="4"/>
  <c r="N24" i="4"/>
  <c r="M24" i="4"/>
  <c r="L24" i="4"/>
  <c r="H24" i="4"/>
  <c r="P23" i="4"/>
  <c r="N23" i="4"/>
  <c r="M23" i="4"/>
  <c r="L23" i="4"/>
  <c r="H23" i="4"/>
  <c r="P22" i="4"/>
  <c r="N22" i="4"/>
  <c r="M22" i="4"/>
  <c r="L22" i="4"/>
  <c r="H22" i="4"/>
  <c r="P21" i="4"/>
  <c r="N21" i="4"/>
  <c r="M21" i="4"/>
  <c r="L21" i="4"/>
  <c r="H21" i="4"/>
  <c r="P20" i="4"/>
  <c r="N20" i="4"/>
  <c r="M20" i="4"/>
  <c r="L20" i="4"/>
  <c r="H20" i="4"/>
  <c r="P19" i="4"/>
  <c r="N19" i="4"/>
  <c r="M19" i="4"/>
  <c r="L19" i="4"/>
  <c r="H19" i="4"/>
  <c r="P18" i="4"/>
  <c r="N18" i="4"/>
  <c r="M18" i="4"/>
  <c r="L18" i="4"/>
  <c r="H18" i="4"/>
  <c r="P17" i="4"/>
  <c r="N17" i="4"/>
  <c r="M17" i="4"/>
  <c r="L17" i="4"/>
  <c r="H17" i="4"/>
  <c r="P16" i="4"/>
  <c r="N16" i="4"/>
  <c r="M16" i="4"/>
  <c r="D10" i="6" s="1"/>
  <c r="L16" i="4"/>
  <c r="H16" i="4"/>
  <c r="P15" i="4"/>
  <c r="N15" i="4"/>
  <c r="M15" i="4"/>
  <c r="L15" i="4"/>
  <c r="H15" i="4"/>
  <c r="P14" i="4"/>
  <c r="N14" i="4"/>
  <c r="M14" i="4"/>
  <c r="L14" i="4"/>
  <c r="H14" i="4"/>
  <c r="P13" i="4"/>
  <c r="N13" i="4"/>
  <c r="M13" i="4"/>
  <c r="L13" i="4"/>
  <c r="H13" i="4"/>
  <c r="P12" i="4"/>
  <c r="N12" i="4"/>
  <c r="M12" i="4"/>
  <c r="L12" i="4"/>
  <c r="H12" i="4"/>
  <c r="P11" i="4"/>
  <c r="N11" i="4"/>
  <c r="M11" i="4"/>
  <c r="L11" i="4"/>
  <c r="H11" i="4"/>
  <c r="P10" i="4"/>
  <c r="N10" i="4"/>
  <c r="M10" i="4"/>
  <c r="L10" i="4"/>
  <c r="H10" i="4"/>
  <c r="P9" i="4"/>
  <c r="N9" i="4"/>
  <c r="M9" i="4"/>
  <c r="L9" i="4"/>
  <c r="H9" i="4"/>
  <c r="P8" i="4"/>
  <c r="N8" i="4"/>
  <c r="M8" i="4"/>
  <c r="L8" i="4"/>
  <c r="H8" i="4"/>
  <c r="P7" i="4"/>
  <c r="N7" i="4"/>
  <c r="M7" i="4"/>
  <c r="L7" i="4"/>
  <c r="H7" i="4"/>
  <c r="G28" i="7" l="1"/>
  <c r="G18" i="7"/>
  <c r="D16" i="5"/>
  <c r="D30" i="7" s="1"/>
  <c r="D19" i="5"/>
  <c r="D25" i="7" s="1"/>
  <c r="D21" i="5"/>
  <c r="D29" i="7" s="1"/>
  <c r="G17" i="6"/>
  <c r="D16" i="8"/>
  <c r="G16" i="8" s="1"/>
  <c r="D11" i="6"/>
  <c r="D11" i="5"/>
  <c r="F16" i="5"/>
  <c r="F30" i="7" s="1"/>
  <c r="F19" i="5"/>
  <c r="F25" i="7" s="1"/>
  <c r="F21" i="5"/>
  <c r="F29" i="7" s="1"/>
  <c r="D17" i="8"/>
  <c r="G17" i="8" s="1"/>
  <c r="G16" i="6"/>
  <c r="O101" i="4"/>
  <c r="O113" i="4"/>
  <c r="F12" i="6"/>
  <c r="F12" i="5"/>
  <c r="F18" i="5"/>
  <c r="F28" i="7" s="1"/>
  <c r="G18" i="5"/>
  <c r="E17" i="5"/>
  <c r="E22" i="7" s="1"/>
  <c r="G22" i="7" s="1"/>
  <c r="E20" i="5"/>
  <c r="E27" i="7" s="1"/>
  <c r="G27" i="7" s="1"/>
  <c r="E22" i="5"/>
  <c r="E26" i="7" s="1"/>
  <c r="G26" i="7" s="1"/>
  <c r="F17" i="5"/>
  <c r="F22" i="7" s="1"/>
  <c r="F22" i="5"/>
  <c r="F26" i="7" s="1"/>
  <c r="F20" i="5"/>
  <c r="F27" i="7" s="1"/>
  <c r="E16" i="5"/>
  <c r="E30" i="7" s="1"/>
  <c r="G30" i="7" s="1"/>
  <c r="E19" i="5"/>
  <c r="E25" i="7" s="1"/>
  <c r="G25" i="7" s="1"/>
  <c r="E21" i="5"/>
  <c r="E29" i="7" s="1"/>
  <c r="F15" i="6"/>
  <c r="F15" i="8" s="1"/>
  <c r="E15" i="6"/>
  <c r="E15" i="8" s="1"/>
  <c r="G15" i="8" s="1"/>
  <c r="F13" i="5"/>
  <c r="F18" i="7" s="1"/>
  <c r="F15" i="5"/>
  <c r="F17" i="7" s="1"/>
  <c r="O107" i="4"/>
  <c r="E15" i="5"/>
  <c r="E17" i="7" s="1"/>
  <c r="G17" i="7" s="1"/>
  <c r="D14" i="5"/>
  <c r="D16" i="7" s="1"/>
  <c r="G13" i="5"/>
  <c r="D9" i="5"/>
  <c r="O63" i="4"/>
  <c r="O87" i="4"/>
  <c r="O99" i="4"/>
  <c r="E11" i="6"/>
  <c r="E14" i="6"/>
  <c r="O59" i="4"/>
  <c r="O71" i="4"/>
  <c r="O95" i="4"/>
  <c r="E14" i="5"/>
  <c r="E16" i="7" s="1"/>
  <c r="D12" i="6"/>
  <c r="G12" i="6" s="1"/>
  <c r="F13" i="6"/>
  <c r="E13" i="6"/>
  <c r="D13" i="6"/>
  <c r="G12" i="5"/>
  <c r="F14" i="6"/>
  <c r="E9" i="5"/>
  <c r="F9" i="5"/>
  <c r="F11" i="6"/>
  <c r="O23" i="4"/>
  <c r="O67" i="4"/>
  <c r="O91" i="4"/>
  <c r="O103" i="4"/>
  <c r="E10" i="6"/>
  <c r="G10" i="6" s="1"/>
  <c r="E9" i="6"/>
  <c r="E11" i="5"/>
  <c r="F10" i="6"/>
  <c r="F11" i="5"/>
  <c r="F9" i="6"/>
  <c r="D8" i="5"/>
  <c r="E7" i="6"/>
  <c r="D8" i="6"/>
  <c r="D10" i="5"/>
  <c r="E10" i="5"/>
  <c r="F7" i="6"/>
  <c r="F10" i="5"/>
  <c r="D9" i="6"/>
  <c r="E8" i="6"/>
  <c r="O27" i="4"/>
  <c r="F8" i="6"/>
  <c r="D7" i="6"/>
  <c r="D7" i="5"/>
  <c r="O57" i="4"/>
  <c r="O69" i="4"/>
  <c r="O93" i="4"/>
  <c r="O105" i="4"/>
  <c r="O31" i="4"/>
  <c r="O19" i="4"/>
  <c r="E7" i="5"/>
  <c r="O7" i="4"/>
  <c r="O15" i="4"/>
  <c r="F8" i="5"/>
  <c r="E8" i="5"/>
  <c r="O11" i="4"/>
  <c r="F7" i="5"/>
  <c r="O9" i="4"/>
  <c r="O13" i="4"/>
  <c r="O17" i="4"/>
  <c r="O21" i="4"/>
  <c r="O25" i="4"/>
  <c r="O29" i="4"/>
  <c r="O10" i="4"/>
  <c r="O14" i="4"/>
  <c r="O18" i="4"/>
  <c r="O22" i="4"/>
  <c r="O26" i="4"/>
  <c r="O30" i="4"/>
  <c r="O33" i="4"/>
  <c r="O34" i="4"/>
  <c r="O37" i="4"/>
  <c r="O38" i="4"/>
  <c r="O41" i="4"/>
  <c r="O42" i="4"/>
  <c r="O45" i="4"/>
  <c r="O46" i="4"/>
  <c r="O49" i="4"/>
  <c r="O50" i="4"/>
  <c r="O53" i="4"/>
  <c r="O54" i="4"/>
  <c r="O58" i="4"/>
  <c r="O62" i="4"/>
  <c r="O66" i="4"/>
  <c r="O70" i="4"/>
  <c r="O74" i="4"/>
  <c r="O78" i="4"/>
  <c r="O81" i="4"/>
  <c r="O82" i="4"/>
  <c r="O85" i="4"/>
  <c r="O86" i="4"/>
  <c r="O90" i="4"/>
  <c r="O94" i="4"/>
  <c r="O98" i="4"/>
  <c r="O102" i="4"/>
  <c r="O106" i="4"/>
  <c r="O110" i="4"/>
  <c r="O114" i="4"/>
  <c r="O8" i="4"/>
  <c r="O12" i="4"/>
  <c r="O16" i="4"/>
  <c r="O20" i="4"/>
  <c r="O24" i="4"/>
  <c r="O28" i="4"/>
  <c r="O32" i="4"/>
  <c r="O35" i="4"/>
  <c r="O36" i="4"/>
  <c r="O39" i="4"/>
  <c r="O40" i="4"/>
  <c r="O43" i="4"/>
  <c r="O44" i="4"/>
  <c r="O47" i="4"/>
  <c r="O48" i="4"/>
  <c r="O51" i="4"/>
  <c r="O52" i="4"/>
  <c r="O55" i="4"/>
  <c r="O56" i="4"/>
  <c r="O60" i="4"/>
  <c r="O64" i="4"/>
  <c r="O68" i="4"/>
  <c r="O72" i="4"/>
  <c r="O79" i="4"/>
  <c r="O80" i="4"/>
  <c r="O83" i="4"/>
  <c r="O84" i="4"/>
  <c r="O88" i="4"/>
  <c r="O92" i="4"/>
  <c r="O96" i="4"/>
  <c r="O100" i="4"/>
  <c r="O104" i="4"/>
  <c r="O108" i="4"/>
  <c r="O112" i="4"/>
  <c r="O75" i="4"/>
  <c r="O77" i="4"/>
  <c r="O76" i="4"/>
  <c r="G29" i="7" l="1"/>
  <c r="G17" i="5"/>
  <c r="G11" i="6"/>
  <c r="G11" i="5"/>
  <c r="G16" i="5"/>
  <c r="G16" i="7"/>
  <c r="G19" i="5"/>
  <c r="G22" i="5"/>
  <c r="G21" i="5"/>
  <c r="G20" i="5"/>
  <c r="G15" i="5"/>
  <c r="G15" i="6"/>
  <c r="G14" i="5"/>
  <c r="G9" i="5"/>
  <c r="G14" i="6"/>
  <c r="G8" i="6"/>
  <c r="G13" i="6"/>
  <c r="G7" i="5"/>
  <c r="G9" i="6"/>
  <c r="G7" i="6"/>
  <c r="G8" i="5"/>
  <c r="G10" i="5"/>
  <c r="P102" i="1" l="1"/>
  <c r="N102" i="1"/>
  <c r="M102" i="1"/>
  <c r="L102" i="1"/>
  <c r="H102" i="1"/>
  <c r="P101" i="1"/>
  <c r="N101" i="1"/>
  <c r="M101" i="1"/>
  <c r="L101" i="1"/>
  <c r="H101" i="1"/>
  <c r="P100" i="1"/>
  <c r="N100" i="1"/>
  <c r="M100" i="1"/>
  <c r="L100" i="1"/>
  <c r="H100" i="1"/>
  <c r="P99" i="1"/>
  <c r="N99" i="1"/>
  <c r="M99" i="1"/>
  <c r="L99" i="1"/>
  <c r="H99" i="1"/>
  <c r="P98" i="1"/>
  <c r="N98" i="1"/>
  <c r="M98" i="1"/>
  <c r="L98" i="1"/>
  <c r="H98" i="1"/>
  <c r="P97" i="1"/>
  <c r="N97" i="1"/>
  <c r="M97" i="1"/>
  <c r="L97" i="1"/>
  <c r="H97" i="1"/>
  <c r="P96" i="1"/>
  <c r="N96" i="1"/>
  <c r="M96" i="1"/>
  <c r="D20" i="2" s="1"/>
  <c r="L96" i="1"/>
  <c r="H96" i="1"/>
  <c r="P95" i="1"/>
  <c r="F20" i="2" s="1"/>
  <c r="N95" i="1"/>
  <c r="M95" i="1"/>
  <c r="L95" i="1"/>
  <c r="H95" i="1"/>
  <c r="P94" i="1"/>
  <c r="N94" i="1"/>
  <c r="M94" i="1"/>
  <c r="L94" i="1"/>
  <c r="H94" i="1"/>
  <c r="P91" i="1"/>
  <c r="N91" i="1"/>
  <c r="M91" i="1"/>
  <c r="L91" i="1"/>
  <c r="H91" i="1"/>
  <c r="P92" i="1"/>
  <c r="N92" i="1"/>
  <c r="M92" i="1"/>
  <c r="L92" i="1"/>
  <c r="H92" i="1"/>
  <c r="P93" i="1"/>
  <c r="N93" i="1"/>
  <c r="M93" i="1"/>
  <c r="L93" i="1"/>
  <c r="H93" i="1"/>
  <c r="D19" i="2" l="1"/>
  <c r="E19" i="2"/>
  <c r="F19" i="2"/>
  <c r="E20" i="2"/>
  <c r="G20" i="2" s="1"/>
  <c r="F21" i="2"/>
  <c r="E21" i="2"/>
  <c r="D21" i="2"/>
  <c r="G19" i="2"/>
  <c r="O94" i="1"/>
  <c r="O102" i="1"/>
  <c r="O92" i="1"/>
  <c r="O100" i="1"/>
  <c r="O93" i="1"/>
  <c r="O101" i="1"/>
  <c r="O95" i="1"/>
  <c r="O99" i="1"/>
  <c r="O91" i="1"/>
  <c r="O98" i="1"/>
  <c r="O96" i="1"/>
  <c r="O97" i="1"/>
  <c r="P89" i="1"/>
  <c r="N89" i="1"/>
  <c r="M89" i="1"/>
  <c r="L89" i="1"/>
  <c r="H89" i="1"/>
  <c r="P88" i="1"/>
  <c r="N88" i="1"/>
  <c r="M88" i="1"/>
  <c r="L88" i="1"/>
  <c r="H88" i="1"/>
  <c r="P87" i="1"/>
  <c r="N87" i="1"/>
  <c r="E15" i="3" s="1"/>
  <c r="M87" i="1"/>
  <c r="D15" i="3" s="1"/>
  <c r="L87" i="1"/>
  <c r="H87" i="1"/>
  <c r="P90" i="1"/>
  <c r="N90" i="1"/>
  <c r="M90" i="1"/>
  <c r="L90" i="1"/>
  <c r="H90" i="1"/>
  <c r="P84" i="1"/>
  <c r="N84" i="1"/>
  <c r="M84" i="1"/>
  <c r="L84" i="1"/>
  <c r="H84" i="1"/>
  <c r="P86" i="1"/>
  <c r="N86" i="1"/>
  <c r="M86" i="1"/>
  <c r="L86" i="1"/>
  <c r="H86" i="1"/>
  <c r="P85" i="1"/>
  <c r="N85" i="1"/>
  <c r="M85" i="1"/>
  <c r="L85" i="1"/>
  <c r="H85" i="1"/>
  <c r="P83" i="1"/>
  <c r="F18" i="2" s="1"/>
  <c r="F13" i="7" s="1"/>
  <c r="N83" i="1"/>
  <c r="M83" i="1"/>
  <c r="L83" i="1"/>
  <c r="H83" i="1"/>
  <c r="P82" i="1"/>
  <c r="N82" i="1"/>
  <c r="M82" i="1"/>
  <c r="L82" i="1"/>
  <c r="H82" i="1"/>
  <c r="P79" i="1"/>
  <c r="N79" i="1"/>
  <c r="M79" i="1"/>
  <c r="L79" i="1"/>
  <c r="H79" i="1"/>
  <c r="P81" i="1"/>
  <c r="N81" i="1"/>
  <c r="M81" i="1"/>
  <c r="L81" i="1"/>
  <c r="H81" i="1"/>
  <c r="P80" i="1"/>
  <c r="N80" i="1"/>
  <c r="M80" i="1"/>
  <c r="L80" i="1"/>
  <c r="H80" i="1"/>
  <c r="P78" i="1"/>
  <c r="N78" i="1"/>
  <c r="M78" i="1"/>
  <c r="L78" i="1"/>
  <c r="H78" i="1"/>
  <c r="P75" i="1"/>
  <c r="N75" i="1"/>
  <c r="M75" i="1"/>
  <c r="L75" i="1"/>
  <c r="H75" i="1"/>
  <c r="P76" i="1"/>
  <c r="N76" i="1"/>
  <c r="M76" i="1"/>
  <c r="L76" i="1"/>
  <c r="H76" i="1"/>
  <c r="P77" i="1"/>
  <c r="N77" i="1"/>
  <c r="M77" i="1"/>
  <c r="L77" i="1"/>
  <c r="H77" i="1"/>
  <c r="P72" i="1"/>
  <c r="N72" i="1"/>
  <c r="M72" i="1"/>
  <c r="L72" i="1"/>
  <c r="H72" i="1"/>
  <c r="P71" i="1"/>
  <c r="N71" i="1"/>
  <c r="M71" i="1"/>
  <c r="L71" i="1"/>
  <c r="H71" i="1"/>
  <c r="P74" i="1"/>
  <c r="N74" i="1"/>
  <c r="M74" i="1"/>
  <c r="L74" i="1"/>
  <c r="H74" i="1"/>
  <c r="P73" i="1"/>
  <c r="N73" i="1"/>
  <c r="M73" i="1"/>
  <c r="L73" i="1"/>
  <c r="H73" i="1"/>
  <c r="P67" i="1"/>
  <c r="N67" i="1"/>
  <c r="M67" i="1"/>
  <c r="L67" i="1"/>
  <c r="H67" i="1"/>
  <c r="P68" i="1"/>
  <c r="N68" i="1"/>
  <c r="M68" i="1"/>
  <c r="L68" i="1"/>
  <c r="H68" i="1"/>
  <c r="P69" i="1"/>
  <c r="N69" i="1"/>
  <c r="M69" i="1"/>
  <c r="L69" i="1"/>
  <c r="H69" i="1"/>
  <c r="P70" i="1"/>
  <c r="N70" i="1"/>
  <c r="M70" i="1"/>
  <c r="L70" i="1"/>
  <c r="H70" i="1"/>
  <c r="P66" i="1"/>
  <c r="N66" i="1"/>
  <c r="M66" i="1"/>
  <c r="L66" i="1"/>
  <c r="H66" i="1"/>
  <c r="P65" i="1"/>
  <c r="N65" i="1"/>
  <c r="M65" i="1"/>
  <c r="L65" i="1"/>
  <c r="H65" i="1"/>
  <c r="P64" i="1"/>
  <c r="N64" i="1"/>
  <c r="M64" i="1"/>
  <c r="L64" i="1"/>
  <c r="H64" i="1"/>
  <c r="P63" i="1"/>
  <c r="N63" i="1"/>
  <c r="M63" i="1"/>
  <c r="L63" i="1"/>
  <c r="H63" i="1"/>
  <c r="P62" i="1"/>
  <c r="N62" i="1"/>
  <c r="M62" i="1"/>
  <c r="L62" i="1"/>
  <c r="H62" i="1"/>
  <c r="P61" i="1"/>
  <c r="N61" i="1"/>
  <c r="M61" i="1"/>
  <c r="L61" i="1"/>
  <c r="H61" i="1"/>
  <c r="P59" i="1"/>
  <c r="N59" i="1"/>
  <c r="M59" i="1"/>
  <c r="L59" i="1"/>
  <c r="H59" i="1"/>
  <c r="P60" i="1"/>
  <c r="N60" i="1"/>
  <c r="M60" i="1"/>
  <c r="D17" i="2" s="1"/>
  <c r="D12" i="7" s="1"/>
  <c r="L60" i="1"/>
  <c r="H60" i="1"/>
  <c r="P58" i="1"/>
  <c r="N58" i="1"/>
  <c r="M58" i="1"/>
  <c r="L58" i="1"/>
  <c r="H58" i="1"/>
  <c r="P57" i="1"/>
  <c r="N57" i="1"/>
  <c r="M57" i="1"/>
  <c r="L57" i="1"/>
  <c r="H57" i="1"/>
  <c r="P56" i="1"/>
  <c r="N56" i="1"/>
  <c r="M56" i="1"/>
  <c r="L56" i="1"/>
  <c r="H56" i="1"/>
  <c r="P55" i="1"/>
  <c r="N55" i="1"/>
  <c r="M55" i="1"/>
  <c r="L55" i="1"/>
  <c r="H55" i="1"/>
  <c r="P54" i="1"/>
  <c r="N54" i="1"/>
  <c r="M54" i="1"/>
  <c r="L54" i="1"/>
  <c r="H54" i="1"/>
  <c r="P53" i="1"/>
  <c r="N53" i="1"/>
  <c r="M53" i="1"/>
  <c r="L53" i="1"/>
  <c r="H53" i="1"/>
  <c r="P52" i="1"/>
  <c r="N52" i="1"/>
  <c r="M52" i="1"/>
  <c r="L52" i="1"/>
  <c r="H52" i="1"/>
  <c r="P51" i="1"/>
  <c r="N51" i="1"/>
  <c r="M51" i="1"/>
  <c r="L51" i="1"/>
  <c r="H51" i="1"/>
  <c r="H50" i="1"/>
  <c r="H47" i="1"/>
  <c r="H44" i="1"/>
  <c r="H45" i="1"/>
  <c r="H39" i="1"/>
  <c r="H42" i="1"/>
  <c r="H38" i="1"/>
  <c r="H36" i="1"/>
  <c r="H31" i="1"/>
  <c r="H34" i="1"/>
  <c r="H27" i="1"/>
  <c r="H30" i="1"/>
  <c r="H26" i="1"/>
  <c r="H24" i="1"/>
  <c r="H22" i="1"/>
  <c r="H21" i="1"/>
  <c r="H15" i="1"/>
  <c r="H17" i="1"/>
  <c r="H14" i="1"/>
  <c r="H12" i="1"/>
  <c r="H7" i="1"/>
  <c r="H10" i="1"/>
  <c r="H49" i="1"/>
  <c r="H48" i="1"/>
  <c r="H46" i="1"/>
  <c r="H43" i="1"/>
  <c r="H40" i="1"/>
  <c r="H41" i="1"/>
  <c r="H35" i="1"/>
  <c r="H37" i="1"/>
  <c r="H33" i="1"/>
  <c r="H32" i="1"/>
  <c r="H29" i="1"/>
  <c r="H28" i="1"/>
  <c r="H25" i="1"/>
  <c r="H23" i="1"/>
  <c r="H19" i="1"/>
  <c r="H20" i="1"/>
  <c r="H16" i="1"/>
  <c r="H18" i="1"/>
  <c r="H13" i="1"/>
  <c r="H11" i="1"/>
  <c r="H9" i="1"/>
  <c r="H8" i="1"/>
  <c r="L50" i="1"/>
  <c r="L47" i="1"/>
  <c r="L44" i="1"/>
  <c r="L45" i="1"/>
  <c r="L39" i="1"/>
  <c r="L42" i="1"/>
  <c r="L38" i="1"/>
  <c r="L36" i="1"/>
  <c r="L31" i="1"/>
  <c r="L34" i="1"/>
  <c r="L27" i="1"/>
  <c r="L30" i="1"/>
  <c r="L26" i="1"/>
  <c r="L24" i="1"/>
  <c r="L22" i="1"/>
  <c r="L21" i="1"/>
  <c r="L15" i="1"/>
  <c r="L17" i="1"/>
  <c r="L14" i="1"/>
  <c r="L12" i="1"/>
  <c r="L7" i="1"/>
  <c r="L10" i="1"/>
  <c r="L49" i="1"/>
  <c r="L48" i="1"/>
  <c r="L46" i="1"/>
  <c r="L43" i="1"/>
  <c r="L40" i="1"/>
  <c r="L41" i="1"/>
  <c r="L35" i="1"/>
  <c r="L37" i="1"/>
  <c r="L33" i="1"/>
  <c r="L32" i="1"/>
  <c r="L29" i="1"/>
  <c r="L28" i="1"/>
  <c r="L25" i="1"/>
  <c r="L23" i="1"/>
  <c r="L19" i="1"/>
  <c r="L20" i="1"/>
  <c r="L8" i="1"/>
  <c r="L9" i="1"/>
  <c r="L11" i="1"/>
  <c r="L13" i="1"/>
  <c r="L16" i="1"/>
  <c r="L18" i="1"/>
  <c r="P50" i="1"/>
  <c r="N50" i="1"/>
  <c r="M50" i="1"/>
  <c r="P49" i="1"/>
  <c r="N49" i="1"/>
  <c r="M49" i="1"/>
  <c r="P47" i="1"/>
  <c r="N47" i="1"/>
  <c r="M47" i="1"/>
  <c r="P48" i="1"/>
  <c r="N48" i="1"/>
  <c r="M48" i="1"/>
  <c r="P44" i="1"/>
  <c r="N44" i="1"/>
  <c r="M44" i="1"/>
  <c r="P46" i="1"/>
  <c r="N46" i="1"/>
  <c r="M46" i="1"/>
  <c r="P45" i="1"/>
  <c r="N45" i="1"/>
  <c r="M45" i="1"/>
  <c r="P43" i="1"/>
  <c r="N43" i="1"/>
  <c r="M43" i="1"/>
  <c r="P39" i="1"/>
  <c r="N39" i="1"/>
  <c r="M39" i="1"/>
  <c r="P40" i="1"/>
  <c r="N40" i="1"/>
  <c r="M40" i="1"/>
  <c r="P42" i="1"/>
  <c r="N42" i="1"/>
  <c r="M42" i="1"/>
  <c r="P41" i="1"/>
  <c r="N41" i="1"/>
  <c r="M41" i="1"/>
  <c r="P38" i="1"/>
  <c r="N38" i="1"/>
  <c r="M38" i="1"/>
  <c r="P35" i="1"/>
  <c r="N35" i="1"/>
  <c r="M35" i="1"/>
  <c r="P36" i="1"/>
  <c r="N36" i="1"/>
  <c r="M36" i="1"/>
  <c r="P37" i="1"/>
  <c r="N37" i="1"/>
  <c r="M37" i="1"/>
  <c r="P31" i="1"/>
  <c r="N31" i="1"/>
  <c r="M31" i="1"/>
  <c r="P33" i="1"/>
  <c r="N33" i="1"/>
  <c r="M33" i="1"/>
  <c r="P34" i="1"/>
  <c r="N34" i="1"/>
  <c r="M34" i="1"/>
  <c r="P32" i="1"/>
  <c r="N32" i="1"/>
  <c r="M32" i="1"/>
  <c r="P27" i="1"/>
  <c r="N27" i="1"/>
  <c r="M27" i="1"/>
  <c r="P29" i="1"/>
  <c r="N29" i="1"/>
  <c r="M29" i="1"/>
  <c r="P30" i="1"/>
  <c r="N30" i="1"/>
  <c r="M30" i="1"/>
  <c r="P28" i="1"/>
  <c r="N28" i="1"/>
  <c r="M28" i="1"/>
  <c r="P26" i="1"/>
  <c r="P25" i="1"/>
  <c r="P24" i="1"/>
  <c r="P23" i="1"/>
  <c r="P22" i="1"/>
  <c r="P19" i="1"/>
  <c r="P21" i="1"/>
  <c r="P20" i="1"/>
  <c r="P15" i="1"/>
  <c r="P16" i="1"/>
  <c r="P17" i="1"/>
  <c r="P18" i="1"/>
  <c r="P14" i="1"/>
  <c r="P13" i="1"/>
  <c r="P12" i="1"/>
  <c r="P11" i="1"/>
  <c r="P7" i="1"/>
  <c r="P9" i="1"/>
  <c r="P10" i="1"/>
  <c r="P8" i="1"/>
  <c r="N26" i="1"/>
  <c r="N25" i="1"/>
  <c r="N24" i="1"/>
  <c r="N23" i="1"/>
  <c r="N22" i="1"/>
  <c r="N19" i="1"/>
  <c r="N21" i="1"/>
  <c r="N20" i="1"/>
  <c r="N15" i="1"/>
  <c r="N16" i="1"/>
  <c r="N17" i="1"/>
  <c r="N18" i="1"/>
  <c r="N14" i="1"/>
  <c r="N13" i="1"/>
  <c r="N12" i="1"/>
  <c r="N11" i="1"/>
  <c r="N7" i="1"/>
  <c r="N9" i="1"/>
  <c r="N10" i="1"/>
  <c r="N8" i="1"/>
  <c r="M26" i="1"/>
  <c r="M25" i="1"/>
  <c r="M24" i="1"/>
  <c r="M23" i="1"/>
  <c r="M22" i="1"/>
  <c r="M19" i="1"/>
  <c r="M21" i="1"/>
  <c r="M20" i="1"/>
  <c r="M15" i="1"/>
  <c r="M16" i="1"/>
  <c r="M17" i="1"/>
  <c r="M18" i="1"/>
  <c r="M14" i="1"/>
  <c r="M13" i="1"/>
  <c r="M12" i="1"/>
  <c r="M11" i="1"/>
  <c r="M7" i="1"/>
  <c r="M9" i="1"/>
  <c r="M10" i="1"/>
  <c r="M8" i="1"/>
  <c r="F13" i="3" l="1"/>
  <c r="F13" i="8" s="1"/>
  <c r="O26" i="1"/>
  <c r="E18" i="2"/>
  <c r="E13" i="7" s="1"/>
  <c r="F14" i="3"/>
  <c r="F14" i="8" s="1"/>
  <c r="D12" i="3"/>
  <c r="D12" i="8" s="1"/>
  <c r="F12" i="3"/>
  <c r="F12" i="8" s="1"/>
  <c r="O25" i="1"/>
  <c r="E12" i="3"/>
  <c r="E12" i="8" s="1"/>
  <c r="D7" i="3"/>
  <c r="D8" i="8" s="1"/>
  <c r="D14" i="3"/>
  <c r="E14" i="3"/>
  <c r="D18" i="2"/>
  <c r="F15" i="3"/>
  <c r="D13" i="3"/>
  <c r="D13" i="8" s="1"/>
  <c r="E13" i="3"/>
  <c r="E13" i="8" s="1"/>
  <c r="F10" i="2"/>
  <c r="F9" i="7" s="1"/>
  <c r="G21" i="2"/>
  <c r="D8" i="3"/>
  <c r="D9" i="8" s="1"/>
  <c r="G15" i="3"/>
  <c r="D11" i="3"/>
  <c r="E11" i="2"/>
  <c r="E8" i="7" s="1"/>
  <c r="D8" i="2"/>
  <c r="D11" i="7" s="1"/>
  <c r="E10" i="2"/>
  <c r="E9" i="7" s="1"/>
  <c r="D9" i="3"/>
  <c r="D7" i="8" s="1"/>
  <c r="D10" i="3"/>
  <c r="D11" i="8" s="1"/>
  <c r="D15" i="2"/>
  <c r="D23" i="7" s="1"/>
  <c r="D11" i="2"/>
  <c r="D8" i="7" s="1"/>
  <c r="F11" i="2"/>
  <c r="F8" i="7" s="1"/>
  <c r="E11" i="3"/>
  <c r="E10" i="8" s="1"/>
  <c r="F11" i="3"/>
  <c r="F10" i="8" s="1"/>
  <c r="D10" i="2"/>
  <c r="D9" i="7" s="1"/>
  <c r="F9" i="2"/>
  <c r="F10" i="7" s="1"/>
  <c r="E9" i="2"/>
  <c r="E10" i="7" s="1"/>
  <c r="D9" i="2"/>
  <c r="D10" i="7" s="1"/>
  <c r="F17" i="2"/>
  <c r="F12" i="7" s="1"/>
  <c r="E17" i="2"/>
  <c r="E12" i="7" s="1"/>
  <c r="G12" i="7" s="1"/>
  <c r="F16" i="2"/>
  <c r="F15" i="7" s="1"/>
  <c r="E16" i="2"/>
  <c r="E15" i="7" s="1"/>
  <c r="D16" i="2"/>
  <c r="D15" i="7" s="1"/>
  <c r="F15" i="2"/>
  <c r="F23" i="7" s="1"/>
  <c r="E15" i="2"/>
  <c r="E23" i="7" s="1"/>
  <c r="F14" i="2"/>
  <c r="F21" i="7" s="1"/>
  <c r="E14" i="2"/>
  <c r="E21" i="7" s="1"/>
  <c r="D14" i="2"/>
  <c r="D21" i="7" s="1"/>
  <c r="G21" i="7" s="1"/>
  <c r="F13" i="2"/>
  <c r="F20" i="7" s="1"/>
  <c r="E13" i="2"/>
  <c r="E20" i="7" s="1"/>
  <c r="D13" i="2"/>
  <c r="D20" i="7" s="1"/>
  <c r="F12" i="2"/>
  <c r="F14" i="7" s="1"/>
  <c r="E12" i="2"/>
  <c r="E14" i="7" s="1"/>
  <c r="D12" i="2"/>
  <c r="D14" i="7" s="1"/>
  <c r="G14" i="7" s="1"/>
  <c r="F7" i="3"/>
  <c r="F10" i="3"/>
  <c r="F11" i="8" s="1"/>
  <c r="E10" i="3"/>
  <c r="E11" i="8" s="1"/>
  <c r="F8" i="3"/>
  <c r="F9" i="8" s="1"/>
  <c r="D7" i="2"/>
  <c r="D7" i="7" s="1"/>
  <c r="E8" i="3"/>
  <c r="E9" i="8" s="1"/>
  <c r="O22" i="1"/>
  <c r="F9" i="3"/>
  <c r="F7" i="8" s="1"/>
  <c r="E9" i="3"/>
  <c r="E7" i="3"/>
  <c r="E8" i="8" s="1"/>
  <c r="E8" i="2"/>
  <c r="E11" i="7" s="1"/>
  <c r="F8" i="2"/>
  <c r="F11" i="7" s="1"/>
  <c r="F7" i="2"/>
  <c r="F7" i="7" s="1"/>
  <c r="E7" i="2"/>
  <c r="E7" i="7" s="1"/>
  <c r="O23" i="1"/>
  <c r="O18" i="1"/>
  <c r="O7" i="1"/>
  <c r="O75" i="1"/>
  <c r="O59" i="1"/>
  <c r="O52" i="1"/>
  <c r="O15" i="1"/>
  <c r="O41" i="1"/>
  <c r="O38" i="1"/>
  <c r="O32" i="1"/>
  <c r="O27" i="1"/>
  <c r="O29" i="1"/>
  <c r="O8" i="1"/>
  <c r="O40" i="1"/>
  <c r="O85" i="1"/>
  <c r="O19" i="1"/>
  <c r="O36" i="1"/>
  <c r="O9" i="1"/>
  <c r="O77" i="1"/>
  <c r="O83" i="1"/>
  <c r="O33" i="1"/>
  <c r="O35" i="1"/>
  <c r="O42" i="1"/>
  <c r="O30" i="1"/>
  <c r="O31" i="1"/>
  <c r="O39" i="1"/>
  <c r="O44" i="1"/>
  <c r="O62" i="1"/>
  <c r="O89" i="1"/>
  <c r="O37" i="1"/>
  <c r="O50" i="1"/>
  <c r="O72" i="1"/>
  <c r="O13" i="1"/>
  <c r="O21" i="1"/>
  <c r="O11" i="1"/>
  <c r="O20" i="1"/>
  <c r="O28" i="1"/>
  <c r="O45" i="1"/>
  <c r="O56" i="1"/>
  <c r="O63" i="1"/>
  <c r="O64" i="1"/>
  <c r="O69" i="1"/>
  <c r="O87" i="1"/>
  <c r="O88" i="1"/>
  <c r="O51" i="1"/>
  <c r="O16" i="1"/>
  <c r="O24" i="1"/>
  <c r="O34" i="1"/>
  <c r="O43" i="1"/>
  <c r="O61" i="1"/>
  <c r="O84" i="1"/>
  <c r="O10" i="1"/>
  <c r="O14" i="1"/>
  <c r="O46" i="1"/>
  <c r="O47" i="1"/>
  <c r="O60" i="1"/>
  <c r="O68" i="1"/>
  <c r="O74" i="1"/>
  <c r="O90" i="1"/>
  <c r="O86" i="1"/>
  <c r="O81" i="1"/>
  <c r="O76" i="1"/>
  <c r="O82" i="1"/>
  <c r="O78" i="1"/>
  <c r="O80" i="1"/>
  <c r="O79" i="1"/>
  <c r="O12" i="1"/>
  <c r="O67" i="1"/>
  <c r="O71" i="1"/>
  <c r="O70" i="1"/>
  <c r="O73" i="1"/>
  <c r="O66" i="1"/>
  <c r="O17" i="1"/>
  <c r="O65" i="1"/>
  <c r="O58" i="1"/>
  <c r="O54" i="1"/>
  <c r="O57" i="1"/>
  <c r="O53" i="1"/>
  <c r="O55" i="1"/>
  <c r="O49" i="1"/>
  <c r="O48" i="1"/>
  <c r="G20" i="7" l="1"/>
  <c r="G15" i="7"/>
  <c r="G23" i="7"/>
  <c r="G12" i="8"/>
  <c r="G12" i="3"/>
  <c r="G13" i="8"/>
  <c r="G13" i="2"/>
  <c r="G18" i="2"/>
  <c r="D13" i="7"/>
  <c r="G13" i="7" s="1"/>
  <c r="G14" i="3"/>
  <c r="E14" i="8"/>
  <c r="G14" i="8" s="1"/>
  <c r="G13" i="3"/>
  <c r="G9" i="8"/>
  <c r="D10" i="8"/>
  <c r="G10" i="8" s="1"/>
  <c r="G11" i="3"/>
  <c r="G8" i="7"/>
  <c r="G11" i="2"/>
  <c r="G15" i="2"/>
  <c r="G17" i="2"/>
  <c r="G14" i="2"/>
  <c r="G16" i="2"/>
  <c r="G12" i="2"/>
  <c r="F8" i="8"/>
  <c r="G11" i="7"/>
  <c r="G11" i="8"/>
  <c r="G10" i="3"/>
  <c r="G8" i="2"/>
  <c r="G10" i="7"/>
  <c r="G8" i="3"/>
  <c r="G9" i="7"/>
  <c r="G10" i="2"/>
  <c r="G9" i="3"/>
  <c r="E7" i="8"/>
  <c r="G7" i="8" s="1"/>
  <c r="G8" i="8"/>
  <c r="G7" i="7"/>
  <c r="G9" i="2" l="1"/>
  <c r="G7" i="3"/>
  <c r="G7" i="2"/>
</calcChain>
</file>

<file path=xl/sharedStrings.xml><?xml version="1.0" encoding="utf-8"?>
<sst xmlns="http://schemas.openxmlformats.org/spreadsheetml/2006/main" count="445" uniqueCount="112">
  <si>
    <t>1.dráha</t>
  </si>
  <si>
    <t>2.dráha</t>
  </si>
  <si>
    <t>Celkem</t>
  </si>
  <si>
    <t>plné</t>
  </si>
  <si>
    <t>dor</t>
  </si>
  <si>
    <t>suma</t>
  </si>
  <si>
    <t>chyby</t>
  </si>
  <si>
    <t>Nához</t>
  </si>
  <si>
    <t>Jméno</t>
  </si>
  <si>
    <t>Poř.</t>
  </si>
  <si>
    <t>Plné</t>
  </si>
  <si>
    <t>Dorážka</t>
  </si>
  <si>
    <t>Chyby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</si>
  <si>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</si>
  <si>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</si>
  <si>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</si>
  <si>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</si>
  <si>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</si>
  <si>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</si>
  <si>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</si>
  <si>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</si>
  <si>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</si>
  <si>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</si>
  <si>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</si>
  <si>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</si>
  <si>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</si>
  <si>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</si>
  <si>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</si>
  <si>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</si>
  <si>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</si>
  <si>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</si>
  <si>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</si>
  <si>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datum</t>
  </si>
  <si>
    <t>náhozu</t>
  </si>
  <si>
    <t>20.</t>
  </si>
  <si>
    <t>21.</t>
  </si>
  <si>
    <t>22.</t>
  </si>
  <si>
    <t>23.</t>
  </si>
  <si>
    <t>24.</t>
  </si>
  <si>
    <t>25.</t>
  </si>
  <si>
    <t>muži</t>
  </si>
  <si>
    <t>ženy</t>
  </si>
  <si>
    <t>Družstvo</t>
  </si>
  <si>
    <t>na drahách</t>
  </si>
  <si>
    <t xml:space="preserve">                     Jednotlivci 2023 - náhozy - duben</t>
  </si>
  <si>
    <t xml:space="preserve">                     Jednotlivci 2023 - náhozy - květen</t>
  </si>
  <si>
    <r>
      <t xml:space="preserve"> Jednotlivci 2023 - </t>
    </r>
    <r>
      <rPr>
        <b/>
        <i/>
        <sz val="14"/>
        <color rgb="FFFF0000"/>
        <rFont val="Arial"/>
        <family val="2"/>
        <charset val="238"/>
      </rPr>
      <t>muži celkem</t>
    </r>
  </si>
  <si>
    <r>
      <t xml:space="preserve"> Jednotlivci 2023 - </t>
    </r>
    <r>
      <rPr>
        <b/>
        <i/>
        <sz val="14"/>
        <color rgb="FFFF0000"/>
        <rFont val="Arial"/>
        <family val="2"/>
        <charset val="238"/>
      </rPr>
      <t>ženy celkem</t>
    </r>
  </si>
  <si>
    <t>Fiala Martin</t>
  </si>
  <si>
    <t>TESCAN</t>
  </si>
  <si>
    <t>17.4.</t>
  </si>
  <si>
    <t>19.4.</t>
  </si>
  <si>
    <t>10.5.</t>
  </si>
  <si>
    <t>17.5.</t>
  </si>
  <si>
    <t>Nečasová Jana</t>
  </si>
  <si>
    <t>Divoké Qočky</t>
  </si>
  <si>
    <t>Jahodová Ivana</t>
  </si>
  <si>
    <t>Svobodová Katka</t>
  </si>
  <si>
    <t>26.4.</t>
  </si>
  <si>
    <r>
      <t xml:space="preserve">       Jednotlivci 2023 </t>
    </r>
    <r>
      <rPr>
        <b/>
        <i/>
        <sz val="14"/>
        <rFont val="Arial"/>
        <family val="2"/>
        <charset val="238"/>
      </rPr>
      <t>-</t>
    </r>
    <r>
      <rPr>
        <b/>
        <i/>
        <sz val="14"/>
        <color indexed="12"/>
        <rFont val="Arial"/>
        <family val="2"/>
        <charset val="238"/>
      </rPr>
      <t xml:space="preserve"> květen - průměr ze dvou náhozů</t>
    </r>
  </si>
  <si>
    <r>
      <t xml:space="preserve"> Jednotlivci 2023 </t>
    </r>
    <r>
      <rPr>
        <b/>
        <i/>
        <sz val="14"/>
        <rFont val="Arial"/>
        <family val="2"/>
        <charset val="238"/>
      </rPr>
      <t>-</t>
    </r>
    <r>
      <rPr>
        <b/>
        <i/>
        <sz val="14"/>
        <color indexed="12"/>
        <rFont val="Arial"/>
        <family val="2"/>
        <charset val="238"/>
      </rPr>
      <t xml:space="preserve"> duben - průměr ze dvou náhozů</t>
    </r>
  </si>
  <si>
    <t xml:space="preserve"> Jednotlivci 2023 - květen - průměr ze dvou náhozů</t>
  </si>
  <si>
    <t xml:space="preserve"> Jednotlivci 2023 - duben - průměr ze dvou náhozů</t>
  </si>
  <si>
    <t>Nevřela Zdeněk</t>
  </si>
  <si>
    <t>Tonová Petra</t>
  </si>
  <si>
    <t>1-2</t>
  </si>
  <si>
    <t>3-4</t>
  </si>
  <si>
    <t>Ctirad Troubsko</t>
  </si>
  <si>
    <t>Faltýnek Antonín</t>
  </si>
  <si>
    <t>PROMIX</t>
  </si>
  <si>
    <t>Červený Pavel</t>
  </si>
  <si>
    <t>Mixík</t>
  </si>
  <si>
    <t>24.4.</t>
  </si>
  <si>
    <t>Turek Tomáš</t>
  </si>
  <si>
    <t>Turek Tobiáš</t>
  </si>
  <si>
    <t>Pospíšil Matěj</t>
  </si>
  <si>
    <t>Svěrák Alexandr</t>
  </si>
  <si>
    <t>Svěrák Milan</t>
  </si>
  <si>
    <t>Svěrák Aleš</t>
  </si>
  <si>
    <t>Marodi Rýmařov</t>
  </si>
  <si>
    <t>Heisig Rudolf</t>
  </si>
  <si>
    <t>Jurášová Alena</t>
  </si>
  <si>
    <t>5-</t>
  </si>
  <si>
    <t>VEIPER</t>
  </si>
  <si>
    <t>22.5.</t>
  </si>
  <si>
    <t>Otrubová Božena</t>
  </si>
  <si>
    <t>Rambousková Věra</t>
  </si>
  <si>
    <t>Čechová Iva</t>
  </si>
  <si>
    <t>Kratochvíl Petr</t>
  </si>
  <si>
    <t>Večeřová Lenka</t>
  </si>
  <si>
    <t>Večeřa Stanislav</t>
  </si>
  <si>
    <t>Srkla</t>
  </si>
  <si>
    <t>Zajíc David</t>
  </si>
  <si>
    <t>Buček Milan</t>
  </si>
  <si>
    <t>15.5.</t>
  </si>
  <si>
    <t>Mrkvica Zdeněk</t>
  </si>
  <si>
    <t>Jakub</t>
  </si>
  <si>
    <t>Kremláček Petr</t>
  </si>
  <si>
    <t>Opožděná koule</t>
  </si>
  <si>
    <t>Zimmermann Martin</t>
  </si>
  <si>
    <t>Peška Jiří</t>
  </si>
  <si>
    <t>Sedlák</t>
  </si>
  <si>
    <t>Náhlá sešlost</t>
  </si>
  <si>
    <t>Maša Oldřich</t>
  </si>
  <si>
    <t>Makovická Markéta</t>
  </si>
  <si>
    <t>Makovický Michal</t>
  </si>
  <si>
    <t>Nekuda Josef</t>
  </si>
  <si>
    <t>Alpa camp</t>
  </si>
  <si>
    <t>Zmeškal Jaroslav</t>
  </si>
  <si>
    <t>Rychnovský Tomáš</t>
  </si>
  <si>
    <t>Caha Zdeněk</t>
  </si>
  <si>
    <t>Čáslavová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</si>
</sst>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31"/>
      </patternFill>
    </fill>
  </fills>
  <borders count="94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7">
    <xf numFmtId="0" fontId="0" fillId="0" borderId="0" xfId="0"/>
    <xf numFmtId="0" fontId="8" fillId="0" borderId="0" xfId="1"/>
    <xf numFmtId="0" fontId="8" fillId="0" borderId="0" xfId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8" fillId="0" borderId="1" xfId="1" applyBorder="1" applyAlignment="1" applyProtection="1">
      <alignment horizontal="center"/>
      <protection locked="0" hidden="1"/>
    </xf>
    <xf numFmtId="0" fontId="8" fillId="0" borderId="2" xfId="1" applyBorder="1" applyAlignment="1" applyProtection="1">
      <alignment horizontal="center"/>
      <protection locked="0" hidden="1"/>
    </xf>
    <xf numFmtId="0" fontId="8" fillId="2" borderId="1" xfId="1" applyFill="1" applyBorder="1" applyAlignment="1" applyProtection="1">
      <alignment horizontal="center"/>
      <protection hidden="1"/>
    </xf>
    <xf numFmtId="0" fontId="8" fillId="0" borderId="3" xfId="1" applyBorder="1" applyAlignment="1" applyProtection="1">
      <alignment horizontal="center"/>
      <protection locked="0" hidden="1"/>
    </xf>
    <xf numFmtId="0" fontId="8" fillId="0" borderId="4" xfId="1" applyBorder="1" applyAlignment="1" applyProtection="1">
      <alignment horizontal="center"/>
      <protection locked="0" hidden="1"/>
    </xf>
    <xf numFmtId="0" fontId="8" fillId="2" borderId="3" xfId="1" applyFill="1" applyBorder="1" applyAlignment="1" applyProtection="1">
      <alignment horizontal="center"/>
      <protection hidden="1"/>
    </xf>
    <xf numFmtId="0" fontId="3" fillId="0" borderId="0" xfId="1" applyFont="1" applyAlignment="1">
      <alignment horizontal="center"/>
    </xf>
    <xf numFmtId="0" fontId="8" fillId="3" borderId="2" xfId="1" applyFill="1" applyBorder="1" applyAlignment="1" applyProtection="1">
      <alignment horizontal="center"/>
      <protection hidden="1"/>
    </xf>
    <xf numFmtId="0" fontId="8" fillId="3" borderId="1" xfId="1" applyFill="1" applyBorder="1" applyAlignment="1" applyProtection="1">
      <alignment horizontal="center"/>
      <protection hidden="1"/>
    </xf>
    <xf numFmtId="0" fontId="8" fillId="3" borderId="4" xfId="1" applyFill="1" applyBorder="1" applyAlignment="1" applyProtection="1">
      <alignment horizontal="center"/>
      <protection hidden="1"/>
    </xf>
    <xf numFmtId="0" fontId="8" fillId="3" borderId="3" xfId="1" applyFill="1" applyBorder="1" applyAlignment="1" applyProtection="1">
      <alignment horizontal="center"/>
      <protection hidden="1"/>
    </xf>
    <xf numFmtId="0" fontId="8" fillId="0" borderId="5" xfId="1" applyBorder="1" applyAlignment="1" applyProtection="1">
      <alignment horizontal="center"/>
      <protection locked="0" hidden="1"/>
    </xf>
    <xf numFmtId="0" fontId="8" fillId="0" borderId="6" xfId="1" applyBorder="1" applyAlignment="1" applyProtection="1">
      <alignment horizontal="center"/>
      <protection locked="0" hidden="1"/>
    </xf>
    <xf numFmtId="0" fontId="0" fillId="0" borderId="7" xfId="1" applyFont="1" applyBorder="1" applyAlignment="1">
      <alignment horizontal="center" vertical="center"/>
    </xf>
    <xf numFmtId="0" fontId="8" fillId="2" borderId="8" xfId="1" applyFill="1" applyBorder="1" applyAlignment="1" applyProtection="1">
      <alignment horizontal="center"/>
      <protection hidden="1"/>
    </xf>
    <xf numFmtId="0" fontId="8" fillId="0" borderId="9" xfId="1" applyBorder="1" applyAlignment="1" applyProtection="1">
      <alignment horizontal="center"/>
      <protection locked="0" hidden="1"/>
    </xf>
    <xf numFmtId="0" fontId="8" fillId="0" borderId="10" xfId="1" applyBorder="1" applyAlignment="1" applyProtection="1">
      <alignment horizontal="center"/>
      <protection locked="0" hidden="1"/>
    </xf>
    <xf numFmtId="0" fontId="8" fillId="0" borderId="11" xfId="1" applyBorder="1" applyAlignment="1" applyProtection="1">
      <alignment horizontal="center"/>
      <protection locked="0" hidden="1"/>
    </xf>
    <xf numFmtId="0" fontId="8" fillId="0" borderId="12" xfId="1" applyBorder="1" applyAlignment="1" applyProtection="1">
      <alignment horizontal="center"/>
      <protection locked="0" hidden="1"/>
    </xf>
    <xf numFmtId="0" fontId="8" fillId="0" borderId="13" xfId="1" applyBorder="1" applyAlignment="1" applyProtection="1">
      <alignment horizontal="center"/>
      <protection locked="0" hidden="1"/>
    </xf>
    <xf numFmtId="0" fontId="8" fillId="0" borderId="14" xfId="1" applyBorder="1" applyAlignment="1" applyProtection="1">
      <alignment horizontal="center"/>
      <protection locked="0" hidden="1"/>
    </xf>
    <xf numFmtId="0" fontId="6" fillId="0" borderId="17" xfId="1" applyFont="1" applyBorder="1" applyAlignment="1">
      <alignment horizontal="center" vertical="center"/>
    </xf>
    <xf numFmtId="0" fontId="0" fillId="4" borderId="18" xfId="1" applyFont="1" applyFill="1" applyBorder="1" applyAlignment="1">
      <alignment horizontal="center"/>
    </xf>
    <xf numFmtId="0" fontId="0" fillId="4" borderId="3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0" fillId="4" borderId="19" xfId="1" applyFont="1" applyFill="1" applyBorder="1" applyAlignment="1">
      <alignment horizontal="center"/>
    </xf>
    <xf numFmtId="0" fontId="0" fillId="4" borderId="4" xfId="1" applyFont="1" applyFill="1" applyBorder="1" applyAlignment="1">
      <alignment horizontal="center"/>
    </xf>
    <xf numFmtId="0" fontId="0" fillId="4" borderId="6" xfId="1" applyFont="1" applyFill="1" applyBorder="1" applyAlignment="1">
      <alignment horizontal="center"/>
    </xf>
    <xf numFmtId="0" fontId="8" fillId="2" borderId="20" xfId="1" applyFill="1" applyBorder="1" applyAlignment="1" applyProtection="1">
      <alignment horizontal="center"/>
      <protection hidden="1"/>
    </xf>
    <xf numFmtId="0" fontId="2" fillId="0" borderId="0" xfId="1" applyFont="1" applyBorder="1" applyAlignment="1">
      <alignment horizontal="center"/>
    </xf>
    <xf numFmtId="0" fontId="8" fillId="0" borderId="0" xfId="1" applyBorder="1" applyAlignment="1">
      <alignment horizontal="center"/>
    </xf>
    <xf numFmtId="0" fontId="8" fillId="0" borderId="21" xfId="1" applyBorder="1" applyAlignment="1" applyProtection="1">
      <alignment horizontal="center"/>
      <protection locked="0" hidden="1"/>
    </xf>
    <xf numFmtId="0" fontId="8" fillId="0" borderId="22" xfId="1" applyBorder="1" applyAlignment="1" applyProtection="1">
      <alignment horizontal="center"/>
      <protection locked="0" hidden="1"/>
    </xf>
    <xf numFmtId="0" fontId="8" fillId="0" borderId="23" xfId="1" applyBorder="1" applyAlignment="1" applyProtection="1">
      <alignment horizontal="center"/>
      <protection locked="0" hidden="1"/>
    </xf>
    <xf numFmtId="0" fontId="8" fillId="0" borderId="24" xfId="1" applyBorder="1" applyAlignment="1" applyProtection="1">
      <alignment horizontal="center"/>
      <protection locked="0" hidden="1"/>
    </xf>
    <xf numFmtId="0" fontId="8" fillId="0" borderId="25" xfId="1" applyBorder="1" applyAlignment="1" applyProtection="1">
      <alignment horizontal="center"/>
      <protection locked="0" hidden="1"/>
    </xf>
    <xf numFmtId="0" fontId="8" fillId="0" borderId="26" xfId="1" applyBorder="1" applyAlignment="1" applyProtection="1">
      <alignment horizontal="center"/>
      <protection locked="0" hidden="1"/>
    </xf>
    <xf numFmtId="0" fontId="8" fillId="3" borderId="21" xfId="1" applyFill="1" applyBorder="1" applyAlignment="1" applyProtection="1">
      <alignment horizontal="center"/>
      <protection hidden="1"/>
    </xf>
    <xf numFmtId="0" fontId="8" fillId="3" borderId="22" xfId="1" applyFill="1" applyBorder="1" applyAlignment="1" applyProtection="1">
      <alignment horizontal="center"/>
      <protection hidden="1"/>
    </xf>
    <xf numFmtId="0" fontId="8" fillId="2" borderId="22" xfId="1" applyFill="1" applyBorder="1" applyAlignment="1" applyProtection="1">
      <alignment horizontal="center"/>
      <protection hidden="1"/>
    </xf>
    <xf numFmtId="0" fontId="9" fillId="0" borderId="0" xfId="1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4" borderId="37" xfId="1" applyFont="1" applyFill="1" applyBorder="1" applyAlignment="1">
      <alignment horizontal="center"/>
    </xf>
    <xf numFmtId="0" fontId="2" fillId="4" borderId="38" xfId="1" applyFont="1" applyFill="1" applyBorder="1" applyAlignment="1">
      <alignment horizontal="center"/>
    </xf>
    <xf numFmtId="0" fontId="6" fillId="0" borderId="39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0" fillId="0" borderId="42" xfId="1" applyFont="1" applyBorder="1" applyAlignment="1">
      <alignment horizontal="center" vertical="center"/>
    </xf>
    <xf numFmtId="14" fontId="6" fillId="0" borderId="43" xfId="1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4" fontId="6" fillId="0" borderId="35" xfId="1" applyNumberFormat="1" applyFont="1" applyBorder="1" applyAlignment="1">
      <alignment horizontal="center" vertical="center"/>
    </xf>
    <xf numFmtId="14" fontId="2" fillId="0" borderId="36" xfId="1" applyNumberFormat="1" applyFont="1" applyBorder="1" applyAlignment="1">
      <alignment horizontal="center" vertical="center"/>
    </xf>
    <xf numFmtId="0" fontId="8" fillId="3" borderId="45" xfId="1" applyFill="1" applyBorder="1" applyAlignment="1" applyProtection="1">
      <alignment horizontal="center"/>
      <protection hidden="1"/>
    </xf>
    <xf numFmtId="0" fontId="8" fillId="3" borderId="46" xfId="1" applyFill="1" applyBorder="1" applyAlignment="1" applyProtection="1">
      <alignment horizontal="center"/>
      <protection hidden="1"/>
    </xf>
    <xf numFmtId="0" fontId="8" fillId="2" borderId="46" xfId="1" applyFill="1" applyBorder="1" applyAlignment="1" applyProtection="1">
      <alignment horizontal="center"/>
      <protection hidden="1"/>
    </xf>
    <xf numFmtId="0" fontId="5" fillId="4" borderId="47" xfId="1" applyFont="1" applyFill="1" applyBorder="1" applyAlignment="1">
      <alignment horizontal="center"/>
    </xf>
    <xf numFmtId="0" fontId="5" fillId="4" borderId="22" xfId="1" applyFont="1" applyFill="1" applyBorder="1" applyAlignment="1">
      <alignment horizontal="center"/>
    </xf>
    <xf numFmtId="0" fontId="5" fillId="4" borderId="48" xfId="1" applyFont="1" applyFill="1" applyBorder="1" applyAlignment="1">
      <alignment horizontal="center"/>
    </xf>
    <xf numFmtId="0" fontId="8" fillId="3" borderId="49" xfId="1" applyFill="1" applyBorder="1" applyAlignment="1" applyProtection="1">
      <alignment horizontal="center"/>
      <protection locked="0" hidden="1"/>
    </xf>
    <xf numFmtId="0" fontId="8" fillId="3" borderId="50" xfId="1" applyFill="1" applyBorder="1" applyAlignment="1" applyProtection="1">
      <alignment horizontal="center"/>
      <protection locked="0" hidden="1"/>
    </xf>
    <xf numFmtId="0" fontId="8" fillId="3" borderId="51" xfId="1" applyFill="1" applyBorder="1" applyAlignment="1" applyProtection="1">
      <alignment horizontal="center"/>
      <protection locked="0" hidden="1"/>
    </xf>
    <xf numFmtId="0" fontId="8" fillId="3" borderId="52" xfId="1" applyFill="1" applyBorder="1" applyAlignment="1" applyProtection="1">
      <alignment horizontal="center"/>
      <protection locked="0" hidden="1"/>
    </xf>
    <xf numFmtId="0" fontId="8" fillId="0" borderId="0" xfId="1" applyBorder="1"/>
    <xf numFmtId="0" fontId="2" fillId="0" borderId="61" xfId="0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8" fillId="0" borderId="62" xfId="1" applyBorder="1" applyAlignment="1" applyProtection="1">
      <alignment horizontal="center"/>
      <protection locked="0" hidden="1"/>
    </xf>
    <xf numFmtId="0" fontId="8" fillId="3" borderId="62" xfId="1" applyFill="1" applyBorder="1" applyAlignment="1" applyProtection="1">
      <alignment horizontal="center"/>
      <protection hidden="1"/>
    </xf>
    <xf numFmtId="0" fontId="8" fillId="3" borderId="10" xfId="1" applyFill="1" applyBorder="1" applyAlignment="1" applyProtection="1">
      <alignment horizontal="center"/>
      <protection hidden="1"/>
    </xf>
    <xf numFmtId="0" fontId="8" fillId="2" borderId="10" xfId="1" applyFill="1" applyBorder="1" applyAlignment="1" applyProtection="1">
      <alignment horizontal="center"/>
      <protection hidden="1"/>
    </xf>
    <xf numFmtId="0" fontId="8" fillId="0" borderId="63" xfId="1" applyBorder="1" applyAlignment="1" applyProtection="1">
      <alignment horizontal="center"/>
      <protection locked="0" hidden="1"/>
    </xf>
    <xf numFmtId="0" fontId="8" fillId="0" borderId="64" xfId="1" applyBorder="1" applyAlignment="1" applyProtection="1">
      <alignment horizontal="center"/>
      <protection locked="0" hidden="1"/>
    </xf>
    <xf numFmtId="0" fontId="8" fillId="0" borderId="65" xfId="1" applyBorder="1" applyAlignment="1" applyProtection="1">
      <alignment horizontal="center"/>
      <protection locked="0" hidden="1"/>
    </xf>
    <xf numFmtId="0" fontId="8" fillId="0" borderId="66" xfId="1" applyBorder="1" applyAlignment="1" applyProtection="1">
      <alignment horizontal="center"/>
      <protection locked="0" hidden="1"/>
    </xf>
    <xf numFmtId="0" fontId="8" fillId="0" borderId="67" xfId="1" applyBorder="1" applyAlignment="1" applyProtection="1">
      <alignment horizontal="center"/>
      <protection locked="0" hidden="1"/>
    </xf>
    <xf numFmtId="0" fontId="8" fillId="0" borderId="68" xfId="1" applyBorder="1" applyAlignment="1" applyProtection="1">
      <alignment horizontal="center"/>
      <protection locked="0" hidden="1"/>
    </xf>
    <xf numFmtId="0" fontId="8" fillId="3" borderId="63" xfId="1" applyFill="1" applyBorder="1" applyAlignment="1" applyProtection="1">
      <alignment horizontal="center"/>
      <protection hidden="1"/>
    </xf>
    <xf numFmtId="0" fontId="8" fillId="3" borderId="64" xfId="1" applyFill="1" applyBorder="1" applyAlignment="1" applyProtection="1">
      <alignment horizontal="center"/>
      <protection hidden="1"/>
    </xf>
    <xf numFmtId="0" fontId="8" fillId="2" borderId="64" xfId="1" applyFill="1" applyBorder="1" applyAlignment="1" applyProtection="1">
      <alignment horizontal="center"/>
      <protection hidden="1"/>
    </xf>
    <xf numFmtId="0" fontId="8" fillId="3" borderId="35" xfId="1" applyFill="1" applyBorder="1" applyAlignment="1" applyProtection="1">
      <alignment horizontal="center"/>
      <protection hidden="1"/>
    </xf>
    <xf numFmtId="0" fontId="8" fillId="2" borderId="54" xfId="1" applyFill="1" applyBorder="1" applyAlignment="1" applyProtection="1">
      <alignment horizontal="center"/>
      <protection hidden="1"/>
    </xf>
    <xf numFmtId="0" fontId="8" fillId="0" borderId="45" xfId="1" applyBorder="1" applyAlignment="1" applyProtection="1">
      <alignment horizontal="center"/>
      <protection locked="0" hidden="1"/>
    </xf>
    <xf numFmtId="0" fontId="8" fillId="0" borderId="46" xfId="1" applyBorder="1" applyAlignment="1" applyProtection="1">
      <alignment horizontal="center"/>
      <protection locked="0" hidden="1"/>
    </xf>
    <xf numFmtId="0" fontId="8" fillId="0" borderId="69" xfId="1" applyBorder="1" applyAlignment="1" applyProtection="1">
      <alignment horizontal="center"/>
      <protection locked="0" hidden="1"/>
    </xf>
    <xf numFmtId="0" fontId="8" fillId="0" borderId="17" xfId="1" applyBorder="1" applyAlignment="1">
      <alignment horizontal="center"/>
    </xf>
    <xf numFmtId="0" fontId="8" fillId="3" borderId="70" xfId="1" applyFill="1" applyBorder="1" applyAlignment="1" applyProtection="1">
      <alignment horizontal="center"/>
      <protection hidden="1"/>
    </xf>
    <xf numFmtId="0" fontId="8" fillId="0" borderId="61" xfId="1" applyBorder="1" applyAlignment="1" applyProtection="1">
      <alignment horizontal="center"/>
      <protection locked="0" hidden="1"/>
    </xf>
    <xf numFmtId="0" fontId="8" fillId="0" borderId="71" xfId="1" applyBorder="1" applyAlignment="1" applyProtection="1">
      <alignment horizontal="center"/>
      <protection locked="0" hidden="1"/>
    </xf>
    <xf numFmtId="0" fontId="8" fillId="2" borderId="71" xfId="1" applyFill="1" applyBorder="1" applyAlignment="1" applyProtection="1">
      <alignment horizontal="center"/>
      <protection hidden="1"/>
    </xf>
    <xf numFmtId="0" fontId="8" fillId="0" borderId="53" xfId="1" applyBorder="1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14" fontId="6" fillId="0" borderId="73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4" fontId="2" fillId="0" borderId="53" xfId="1" applyNumberFormat="1" applyFont="1" applyBorder="1" applyAlignment="1">
      <alignment horizontal="center" vertical="center"/>
    </xf>
    <xf numFmtId="0" fontId="8" fillId="3" borderId="32" xfId="1" applyFill="1" applyBorder="1" applyAlignment="1" applyProtection="1">
      <alignment horizontal="center"/>
      <protection locked="0" hidden="1"/>
    </xf>
    <xf numFmtId="0" fontId="8" fillId="2" borderId="75" xfId="1" applyFill="1" applyBorder="1" applyAlignment="1" applyProtection="1">
      <alignment horizontal="center"/>
      <protection hidden="1"/>
    </xf>
    <xf numFmtId="0" fontId="6" fillId="0" borderId="76" xfId="1" applyFont="1" applyBorder="1" applyAlignment="1">
      <alignment horizontal="center" vertical="center"/>
    </xf>
    <xf numFmtId="0" fontId="0" fillId="0" borderId="77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0" fillId="0" borderId="78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" fillId="4" borderId="74" xfId="1" applyFont="1" applyFill="1" applyBorder="1" applyAlignment="1">
      <alignment horizontal="center"/>
    </xf>
    <xf numFmtId="0" fontId="2" fillId="4" borderId="79" xfId="1" applyFont="1" applyFill="1" applyBorder="1" applyAlignment="1">
      <alignment horizontal="center"/>
    </xf>
    <xf numFmtId="0" fontId="0" fillId="0" borderId="53" xfId="0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49" fontId="7" fillId="0" borderId="32" xfId="0" applyNumberFormat="1" applyFont="1" applyBorder="1" applyAlignment="1">
      <alignment horizontal="center"/>
    </xf>
    <xf numFmtId="49" fontId="4" fillId="0" borderId="35" xfId="0" applyNumberFormat="1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49" fontId="4" fillId="0" borderId="32" xfId="0" applyNumberFormat="1" applyFont="1" applyBorder="1" applyAlignment="1">
      <alignment horizontal="center"/>
    </xf>
    <xf numFmtId="49" fontId="7" fillId="0" borderId="49" xfId="0" applyNumberFormat="1" applyFont="1" applyBorder="1" applyAlignment="1">
      <alignment horizontal="center"/>
    </xf>
    <xf numFmtId="49" fontId="4" fillId="0" borderId="49" xfId="0" applyNumberFormat="1" applyFont="1" applyBorder="1" applyAlignment="1">
      <alignment horizontal="center"/>
    </xf>
    <xf numFmtId="49" fontId="6" fillId="0" borderId="35" xfId="1" applyNumberFormat="1" applyFont="1" applyBorder="1" applyAlignment="1">
      <alignment horizontal="center" vertical="center"/>
    </xf>
    <xf numFmtId="49" fontId="6" fillId="0" borderId="43" xfId="1" applyNumberFormat="1" applyFont="1" applyBorder="1" applyAlignment="1">
      <alignment horizontal="center" vertical="center"/>
    </xf>
    <xf numFmtId="14" fontId="2" fillId="0" borderId="43" xfId="1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/>
    </xf>
    <xf numFmtId="49" fontId="2" fillId="0" borderId="53" xfId="1" applyNumberFormat="1" applyFont="1" applyBorder="1" applyAlignment="1">
      <alignment horizontal="center" vertical="center"/>
    </xf>
    <xf numFmtId="49" fontId="6" fillId="0" borderId="73" xfId="1" applyNumberFormat="1" applyFont="1" applyBorder="1" applyAlignment="1">
      <alignment horizontal="center" vertical="center"/>
    </xf>
    <xf numFmtId="49" fontId="2" fillId="0" borderId="36" xfId="1" applyNumberFormat="1" applyFont="1" applyBorder="1" applyAlignment="1">
      <alignment horizontal="center" vertical="center"/>
    </xf>
    <xf numFmtId="49" fontId="2" fillId="0" borderId="35" xfId="1" applyNumberFormat="1" applyFont="1" applyBorder="1" applyAlignment="1">
      <alignment horizontal="center" vertical="center"/>
    </xf>
    <xf numFmtId="49" fontId="6" fillId="0" borderId="72" xfId="1" applyNumberFormat="1" applyFont="1" applyBorder="1" applyAlignment="1">
      <alignment horizontal="center" vertical="center"/>
    </xf>
    <xf numFmtId="49" fontId="0" fillId="0" borderId="36" xfId="1" applyNumberFormat="1" applyFont="1" applyBorder="1" applyAlignment="1">
      <alignment horizontal="center" vertical="center"/>
    </xf>
    <xf numFmtId="49" fontId="2" fillId="0" borderId="43" xfId="1" applyNumberFormat="1" applyFont="1" applyBorder="1" applyAlignment="1">
      <alignment horizontal="center" vertical="center"/>
    </xf>
    <xf numFmtId="49" fontId="6" fillId="0" borderId="53" xfId="1" applyNumberFormat="1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center"/>
    </xf>
    <xf numFmtId="0" fontId="2" fillId="0" borderId="41" xfId="1" applyFont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/>
    </xf>
    <xf numFmtId="14" fontId="2" fillId="0" borderId="35" xfId="1" applyNumberFormat="1" applyFont="1" applyBorder="1" applyAlignment="1">
      <alignment horizontal="center" vertical="center"/>
    </xf>
    <xf numFmtId="14" fontId="6" fillId="0" borderId="36" xfId="1" applyNumberFormat="1" applyFont="1" applyBorder="1" applyAlignment="1">
      <alignment horizontal="center" vertical="center"/>
    </xf>
    <xf numFmtId="0" fontId="2" fillId="0" borderId="63" xfId="1" applyFont="1" applyBorder="1" applyAlignment="1" applyProtection="1">
      <alignment horizontal="center"/>
      <protection locked="0" hidden="1"/>
    </xf>
    <xf numFmtId="0" fontId="8" fillId="0" borderId="81" xfId="1" applyBorder="1" applyAlignment="1" applyProtection="1">
      <alignment horizontal="center"/>
      <protection locked="0" hidden="1"/>
    </xf>
    <xf numFmtId="49" fontId="2" fillId="0" borderId="72" xfId="1" applyNumberFormat="1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8" fillId="2" borderId="79" xfId="1" applyFill="1" applyBorder="1" applyAlignment="1" applyProtection="1">
      <alignment horizontal="center"/>
      <protection hidden="1"/>
    </xf>
    <xf numFmtId="0" fontId="8" fillId="0" borderId="87" xfId="1" applyBorder="1" applyAlignment="1" applyProtection="1">
      <alignment horizontal="center"/>
      <protection locked="0" hidden="1"/>
    </xf>
    <xf numFmtId="0" fontId="8" fillId="0" borderId="88" xfId="1" applyBorder="1" applyAlignment="1" applyProtection="1">
      <alignment horizontal="center"/>
      <protection locked="0" hidden="1"/>
    </xf>
    <xf numFmtId="0" fontId="8" fillId="0" borderId="89" xfId="1" applyBorder="1" applyAlignment="1" applyProtection="1">
      <alignment horizontal="center"/>
      <protection locked="0" hidden="1"/>
    </xf>
    <xf numFmtId="0" fontId="8" fillId="0" borderId="90" xfId="1" applyBorder="1" applyAlignment="1" applyProtection="1">
      <alignment horizontal="center"/>
      <protection locked="0" hidden="1"/>
    </xf>
    <xf numFmtId="49" fontId="2" fillId="0" borderId="73" xfId="1" applyNumberFormat="1" applyFont="1" applyBorder="1" applyAlignment="1">
      <alignment horizontal="center" vertical="center"/>
    </xf>
    <xf numFmtId="0" fontId="8" fillId="0" borderId="91" xfId="1" applyBorder="1" applyAlignment="1" applyProtection="1">
      <alignment horizontal="center"/>
      <protection locked="0" hidden="1"/>
    </xf>
    <xf numFmtId="0" fontId="8" fillId="0" borderId="92" xfId="1" applyBorder="1" applyAlignment="1" applyProtection="1">
      <alignment horizontal="center"/>
      <protection locked="0" hidden="1"/>
    </xf>
    <xf numFmtId="0" fontId="8" fillId="0" borderId="93" xfId="1" applyBorder="1" applyAlignment="1" applyProtection="1">
      <alignment horizontal="center"/>
      <protection locked="0" hidden="1"/>
    </xf>
    <xf numFmtId="49" fontId="6" fillId="0" borderId="34" xfId="1" applyNumberFormat="1" applyFont="1" applyBorder="1" applyAlignment="1">
      <alignment horizontal="center" vertical="center"/>
    </xf>
    <xf numFmtId="0" fontId="7" fillId="0" borderId="76" xfId="0" applyFont="1" applyBorder="1" applyAlignment="1">
      <alignment horizontal="center"/>
    </xf>
    <xf numFmtId="0" fontId="8" fillId="0" borderId="63" xfId="1" applyFont="1" applyBorder="1" applyAlignment="1" applyProtection="1">
      <alignment horizontal="center"/>
      <protection locked="0" hidden="1"/>
    </xf>
    <xf numFmtId="0" fontId="2" fillId="4" borderId="55" xfId="1" applyFont="1" applyFill="1" applyBorder="1" applyAlignment="1">
      <alignment horizontal="center"/>
    </xf>
    <xf numFmtId="0" fontId="2" fillId="4" borderId="56" xfId="1" applyFont="1" applyFill="1" applyBorder="1" applyAlignment="1">
      <alignment horizontal="center"/>
    </xf>
    <xf numFmtId="0" fontId="2" fillId="4" borderId="57" xfId="1" applyFont="1" applyFill="1" applyBorder="1" applyAlignment="1">
      <alignment horizontal="center"/>
    </xf>
    <xf numFmtId="0" fontId="2" fillId="4" borderId="58" xfId="1" applyFont="1" applyFill="1" applyBorder="1" applyAlignment="1">
      <alignment horizontal="center" vertical="center"/>
    </xf>
    <xf numFmtId="0" fontId="2" fillId="4" borderId="59" xfId="1" applyFont="1" applyFill="1" applyBorder="1" applyAlignment="1">
      <alignment horizontal="center" vertical="center"/>
    </xf>
    <xf numFmtId="0" fontId="2" fillId="4" borderId="60" xfId="1" applyFont="1" applyFill="1" applyBorder="1" applyAlignment="1">
      <alignment horizontal="center"/>
    </xf>
    <xf numFmtId="0" fontId="2" fillId="4" borderId="74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2"/>
  <sheetViews>
    <sheetView topLeftCell="A70" workbookViewId="0">
      <selection activeCell="B101" sqref="B101"/>
    </sheetView>
  </sheetViews>
  <sheetFormatPr defaultColWidth="8.7109375" defaultRowHeight="12.75" customHeight="1" x14ac:dyDescent="0.2"/>
  <cols>
    <col min="1" max="2" width="22.42578125" style="1" customWidth="1"/>
    <col min="3" max="3" width="12.42578125" style="1" customWidth="1"/>
    <col min="4" max="4" width="11.85546875" style="2" customWidth="1"/>
    <col min="5" max="6" width="4.7109375" style="2" customWidth="1"/>
    <col min="7" max="7" width="4.85546875" style="2" customWidth="1"/>
    <col min="8" max="8" width="5.42578125" style="2" customWidth="1"/>
    <col min="9" max="9" width="4.42578125" style="2" customWidth="1"/>
    <col min="10" max="10" width="4.140625" style="2" customWidth="1"/>
    <col min="11" max="11" width="5" style="2" customWidth="1"/>
    <col min="12" max="12" width="5.42578125" style="2" customWidth="1"/>
    <col min="13" max="13" width="5" style="2" customWidth="1"/>
    <col min="14" max="14" width="4.5703125" style="2" customWidth="1"/>
    <col min="15" max="15" width="4.85546875" style="2" customWidth="1"/>
    <col min="16" max="16" width="5.85546875" style="2" customWidth="1"/>
    <col min="17" max="16384" width="8.7109375" style="1"/>
  </cols>
  <sheetData>
    <row r="2" spans="1:17" ht="18.75" customHeight="1" x14ac:dyDescent="0.3">
      <c r="A2" s="3"/>
      <c r="B2" s="3"/>
      <c r="C2" s="3"/>
      <c r="D2" s="4" t="s">
        <v>44</v>
      </c>
      <c r="F2" s="11"/>
      <c r="G2" s="11"/>
    </row>
    <row r="3" spans="1:17" ht="18.75" customHeight="1" x14ac:dyDescent="0.3">
      <c r="A3" s="3"/>
      <c r="B3" s="3"/>
      <c r="C3" s="3"/>
      <c r="D3" s="4"/>
      <c r="F3" s="11"/>
      <c r="G3" s="11"/>
    </row>
    <row r="4" spans="1:17" ht="15.75" customHeight="1" thickBot="1" x14ac:dyDescent="0.25"/>
    <row r="5" spans="1:17" ht="17.100000000000001" customHeight="1" x14ac:dyDescent="0.2">
      <c r="A5" s="164" t="s">
        <v>8</v>
      </c>
      <c r="B5" s="167" t="s">
        <v>42</v>
      </c>
      <c r="C5" s="55" t="s">
        <v>32</v>
      </c>
      <c r="D5" s="113" t="s">
        <v>7</v>
      </c>
      <c r="E5" s="162" t="s">
        <v>0</v>
      </c>
      <c r="F5" s="162"/>
      <c r="G5" s="162"/>
      <c r="H5" s="162"/>
      <c r="I5" s="166" t="s">
        <v>1</v>
      </c>
      <c r="J5" s="166"/>
      <c r="K5" s="166"/>
      <c r="L5" s="166"/>
      <c r="M5" s="161" t="s">
        <v>2</v>
      </c>
      <c r="N5" s="162"/>
      <c r="O5" s="162"/>
      <c r="P5" s="163"/>
    </row>
    <row r="6" spans="1:17" ht="17.100000000000001" customHeight="1" thickBot="1" x14ac:dyDescent="0.25">
      <c r="A6" s="165"/>
      <c r="B6" s="168"/>
      <c r="C6" s="56" t="s">
        <v>33</v>
      </c>
      <c r="D6" s="114" t="s">
        <v>43</v>
      </c>
      <c r="E6" s="27" t="s">
        <v>3</v>
      </c>
      <c r="F6" s="28" t="s">
        <v>4</v>
      </c>
      <c r="G6" s="29" t="s">
        <v>6</v>
      </c>
      <c r="H6" s="30" t="s">
        <v>5</v>
      </c>
      <c r="I6" s="31" t="s">
        <v>3</v>
      </c>
      <c r="J6" s="28" t="s">
        <v>4</v>
      </c>
      <c r="K6" s="29" t="s">
        <v>6</v>
      </c>
      <c r="L6" s="32" t="s">
        <v>5</v>
      </c>
      <c r="M6" s="68" t="s">
        <v>3</v>
      </c>
      <c r="N6" s="69" t="s">
        <v>4</v>
      </c>
      <c r="O6" s="69" t="s">
        <v>5</v>
      </c>
      <c r="P6" s="70" t="s">
        <v>6</v>
      </c>
      <c r="Q6" s="75"/>
    </row>
    <row r="7" spans="1:17" ht="16.5" customHeight="1" x14ac:dyDescent="0.25">
      <c r="A7" s="57" t="s">
        <v>48</v>
      </c>
      <c r="B7" s="108" t="s">
        <v>49</v>
      </c>
      <c r="C7" s="61" t="s">
        <v>50</v>
      </c>
      <c r="D7" s="116" t="s">
        <v>65</v>
      </c>
      <c r="E7" s="6">
        <v>86</v>
      </c>
      <c r="F7" s="5">
        <v>33</v>
      </c>
      <c r="G7" s="16">
        <v>4</v>
      </c>
      <c r="H7" s="19">
        <f>(E7+F7)</f>
        <v>119</v>
      </c>
      <c r="I7" s="23">
        <v>90</v>
      </c>
      <c r="J7" s="24">
        <v>33</v>
      </c>
      <c r="K7" s="25">
        <v>3</v>
      </c>
      <c r="L7" s="19">
        <f>(I7+J7)</f>
        <v>123</v>
      </c>
      <c r="M7" s="65">
        <f t="shared" ref="M7:N9" si="0">SUM(E7,I7)</f>
        <v>176</v>
      </c>
      <c r="N7" s="66">
        <f t="shared" si="0"/>
        <v>66</v>
      </c>
      <c r="O7" s="67">
        <f>SUM(M7:N7)</f>
        <v>242</v>
      </c>
      <c r="P7" s="71">
        <f>SUM(G7,K7)</f>
        <v>7</v>
      </c>
      <c r="Q7" s="2"/>
    </row>
    <row r="8" spans="1:17" ht="17.100000000000001" customHeight="1" x14ac:dyDescent="0.25">
      <c r="A8" s="77"/>
      <c r="B8" s="109"/>
      <c r="C8" s="63" t="s">
        <v>51</v>
      </c>
      <c r="D8" s="120" t="s">
        <v>66</v>
      </c>
      <c r="E8" s="82">
        <v>97</v>
      </c>
      <c r="F8" s="83">
        <v>36</v>
      </c>
      <c r="G8" s="84">
        <v>2</v>
      </c>
      <c r="H8" s="33">
        <f>(E8+F8)</f>
        <v>133</v>
      </c>
      <c r="I8" s="85">
        <v>91</v>
      </c>
      <c r="J8" s="86">
        <v>45</v>
      </c>
      <c r="K8" s="87">
        <v>2</v>
      </c>
      <c r="L8" s="33">
        <f>(I8+J8)</f>
        <v>136</v>
      </c>
      <c r="M8" s="88">
        <f t="shared" si="0"/>
        <v>188</v>
      </c>
      <c r="N8" s="89">
        <f t="shared" si="0"/>
        <v>81</v>
      </c>
      <c r="O8" s="90">
        <f>SUM(M8:N8)</f>
        <v>269</v>
      </c>
      <c r="P8" s="71">
        <f>SUM(G8,K8)</f>
        <v>4</v>
      </c>
      <c r="Q8" s="2"/>
    </row>
    <row r="9" spans="1:17" ht="17.100000000000001" customHeight="1" x14ac:dyDescent="0.25">
      <c r="A9" s="26"/>
      <c r="B9" s="110"/>
      <c r="C9" s="63"/>
      <c r="D9" s="118"/>
      <c r="E9" s="98"/>
      <c r="F9" s="101"/>
      <c r="G9" s="99"/>
      <c r="H9" s="100">
        <f>(E9+F9)</f>
        <v>0</v>
      </c>
      <c r="I9" s="98"/>
      <c r="J9" s="99"/>
      <c r="K9" s="99"/>
      <c r="L9" s="100">
        <f>(I9+J9)</f>
        <v>0</v>
      </c>
      <c r="M9" s="97">
        <f t="shared" si="0"/>
        <v>0</v>
      </c>
      <c r="N9" s="91">
        <f t="shared" si="0"/>
        <v>0</v>
      </c>
      <c r="O9" s="92">
        <f>SUM(M9:N9)</f>
        <v>0</v>
      </c>
      <c r="P9" s="106">
        <f>SUM(G9,K9)</f>
        <v>0</v>
      </c>
      <c r="Q9" s="96"/>
    </row>
    <row r="10" spans="1:17" ht="17.100000000000001" customHeight="1" thickBot="1" x14ac:dyDescent="0.3">
      <c r="A10" s="58"/>
      <c r="B10" s="109"/>
      <c r="C10" s="60"/>
      <c r="D10" s="119"/>
      <c r="E10" s="78"/>
      <c r="F10" s="21"/>
      <c r="G10" s="22"/>
      <c r="H10" s="33">
        <f t="shared" ref="H10:H14" si="1">(E10+F10)</f>
        <v>0</v>
      </c>
      <c r="I10" s="20"/>
      <c r="J10" s="21"/>
      <c r="K10" s="22"/>
      <c r="L10" s="33">
        <f t="shared" ref="L10:L14" si="2">(I10+J10)</f>
        <v>0</v>
      </c>
      <c r="M10" s="79">
        <f t="shared" ref="M10:N10" si="3">SUM(E10,I10)</f>
        <v>0</v>
      </c>
      <c r="N10" s="80">
        <f t="shared" si="3"/>
        <v>0</v>
      </c>
      <c r="O10" s="81">
        <f t="shared" ref="O10:O14" si="4">SUM(M10:N10)</f>
        <v>0</v>
      </c>
      <c r="P10" s="72">
        <f t="shared" ref="P10:P14" si="5">SUM(G10,K10)</f>
        <v>0</v>
      </c>
      <c r="Q10" s="34"/>
    </row>
    <row r="11" spans="1:17" ht="17.100000000000001" customHeight="1" x14ac:dyDescent="0.25">
      <c r="A11" s="57" t="s">
        <v>63</v>
      </c>
      <c r="B11" s="108" t="s">
        <v>49</v>
      </c>
      <c r="C11" s="61" t="s">
        <v>50</v>
      </c>
      <c r="D11" s="116" t="s">
        <v>65</v>
      </c>
      <c r="E11" s="6">
        <v>82</v>
      </c>
      <c r="F11" s="5">
        <v>35</v>
      </c>
      <c r="G11" s="16">
        <v>8</v>
      </c>
      <c r="H11" s="19">
        <f>(E11+F11)</f>
        <v>117</v>
      </c>
      <c r="I11" s="23">
        <v>86</v>
      </c>
      <c r="J11" s="24">
        <v>18</v>
      </c>
      <c r="K11" s="25">
        <v>6</v>
      </c>
      <c r="L11" s="19">
        <f>(I11+J11)</f>
        <v>104</v>
      </c>
      <c r="M11" s="12">
        <f t="shared" ref="M11:N13" si="6">SUM(E11,I11)</f>
        <v>168</v>
      </c>
      <c r="N11" s="13">
        <f t="shared" si="6"/>
        <v>53</v>
      </c>
      <c r="O11" s="7">
        <f>SUM(M11:N11)</f>
        <v>221</v>
      </c>
      <c r="P11" s="73">
        <f>SUM(G11,K11)</f>
        <v>14</v>
      </c>
      <c r="Q11" s="35"/>
    </row>
    <row r="12" spans="1:17" ht="17.100000000000001" customHeight="1" x14ac:dyDescent="0.25">
      <c r="A12" s="77"/>
      <c r="B12" s="109"/>
      <c r="C12" s="63" t="s">
        <v>51</v>
      </c>
      <c r="D12" s="120" t="s">
        <v>66</v>
      </c>
      <c r="E12" s="141">
        <v>92</v>
      </c>
      <c r="F12" s="83">
        <v>31</v>
      </c>
      <c r="G12" s="84">
        <v>4</v>
      </c>
      <c r="H12" s="33">
        <f>(E12+F12)</f>
        <v>123</v>
      </c>
      <c r="I12" s="85">
        <v>83</v>
      </c>
      <c r="J12" s="86">
        <v>27</v>
      </c>
      <c r="K12" s="87">
        <v>5</v>
      </c>
      <c r="L12" s="33">
        <f>(I12+J12)</f>
        <v>110</v>
      </c>
      <c r="M12" s="88">
        <f t="shared" si="6"/>
        <v>175</v>
      </c>
      <c r="N12" s="89">
        <f t="shared" si="6"/>
        <v>58</v>
      </c>
      <c r="O12" s="90">
        <f>SUM(M12:N12)</f>
        <v>233</v>
      </c>
      <c r="P12" s="71">
        <f>SUM(G12,K12)</f>
        <v>9</v>
      </c>
      <c r="Q12" s="34"/>
    </row>
    <row r="13" spans="1:17" ht="17.100000000000001" customHeight="1" x14ac:dyDescent="0.25">
      <c r="A13" s="26"/>
      <c r="B13" s="110"/>
      <c r="C13" s="63"/>
      <c r="D13" s="120"/>
      <c r="E13" s="142"/>
      <c r="F13" s="94"/>
      <c r="G13" s="95"/>
      <c r="H13" s="33">
        <f>(E13+F13)</f>
        <v>0</v>
      </c>
      <c r="I13" s="85"/>
      <c r="J13" s="86"/>
      <c r="K13" s="87"/>
      <c r="L13" s="33">
        <f>(I13+J13)</f>
        <v>0</v>
      </c>
      <c r="M13" s="65">
        <f t="shared" si="6"/>
        <v>0</v>
      </c>
      <c r="N13" s="66">
        <f t="shared" si="6"/>
        <v>0</v>
      </c>
      <c r="O13" s="67">
        <f>SUM(M13:N13)</f>
        <v>0</v>
      </c>
      <c r="P13" s="71">
        <f>SUM(G13,K13)</f>
        <v>0</v>
      </c>
      <c r="Q13" s="35"/>
    </row>
    <row r="14" spans="1:17" ht="17.100000000000001" customHeight="1" thickBot="1" x14ac:dyDescent="0.3">
      <c r="A14" s="58"/>
      <c r="B14" s="111"/>
      <c r="C14" s="64"/>
      <c r="D14" s="119"/>
      <c r="E14" s="9"/>
      <c r="F14" s="8"/>
      <c r="G14" s="17"/>
      <c r="H14" s="33">
        <f t="shared" si="1"/>
        <v>0</v>
      </c>
      <c r="I14" s="20"/>
      <c r="J14" s="21"/>
      <c r="K14" s="22"/>
      <c r="L14" s="33">
        <f t="shared" si="2"/>
        <v>0</v>
      </c>
      <c r="M14" s="14">
        <f t="shared" ref="M14:N14" si="7">SUM(E14,I14)</f>
        <v>0</v>
      </c>
      <c r="N14" s="15">
        <f t="shared" si="7"/>
        <v>0</v>
      </c>
      <c r="O14" s="10">
        <f t="shared" si="4"/>
        <v>0</v>
      </c>
      <c r="P14" s="72">
        <f t="shared" si="5"/>
        <v>0</v>
      </c>
      <c r="Q14" s="34"/>
    </row>
    <row r="15" spans="1:17" ht="17.100000000000001" customHeight="1" x14ac:dyDescent="0.25">
      <c r="A15" s="59" t="s">
        <v>64</v>
      </c>
      <c r="B15" s="108" t="s">
        <v>49</v>
      </c>
      <c r="C15" s="61" t="s">
        <v>50</v>
      </c>
      <c r="D15" s="126" t="s">
        <v>66</v>
      </c>
      <c r="E15" s="6">
        <v>83</v>
      </c>
      <c r="F15" s="5">
        <v>34</v>
      </c>
      <c r="G15" s="16">
        <v>2</v>
      </c>
      <c r="H15" s="19">
        <f t="shared" ref="H15:H22" si="8">(E15+F15)</f>
        <v>117</v>
      </c>
      <c r="I15" s="23">
        <v>62</v>
      </c>
      <c r="J15" s="24">
        <v>33</v>
      </c>
      <c r="K15" s="25">
        <v>4</v>
      </c>
      <c r="L15" s="19">
        <f t="shared" ref="L15:L22" si="9">(I15+J15)</f>
        <v>95</v>
      </c>
      <c r="M15" s="12">
        <f t="shared" ref="M15:N22" si="10">SUM(E15,I15)</f>
        <v>145</v>
      </c>
      <c r="N15" s="13">
        <f t="shared" si="10"/>
        <v>67</v>
      </c>
      <c r="O15" s="7">
        <f t="shared" ref="O15:O22" si="11">SUM(M15:N15)</f>
        <v>212</v>
      </c>
      <c r="P15" s="73">
        <f t="shared" ref="P15:P22" si="12">SUM(G15,K15)</f>
        <v>6</v>
      </c>
      <c r="Q15" s="35"/>
    </row>
    <row r="16" spans="1:17" ht="17.100000000000001" customHeight="1" x14ac:dyDescent="0.25">
      <c r="A16" s="77"/>
      <c r="B16" s="109"/>
      <c r="C16" s="63" t="s">
        <v>51</v>
      </c>
      <c r="D16" s="120" t="s">
        <v>65</v>
      </c>
      <c r="E16" s="82">
        <v>89</v>
      </c>
      <c r="F16" s="83">
        <v>25</v>
      </c>
      <c r="G16" s="84">
        <v>5</v>
      </c>
      <c r="H16" s="33">
        <f t="shared" si="8"/>
        <v>114</v>
      </c>
      <c r="I16" s="85">
        <v>74</v>
      </c>
      <c r="J16" s="86">
        <v>24</v>
      </c>
      <c r="K16" s="87">
        <v>8</v>
      </c>
      <c r="L16" s="33">
        <f t="shared" si="9"/>
        <v>98</v>
      </c>
      <c r="M16" s="88">
        <f t="shared" si="10"/>
        <v>163</v>
      </c>
      <c r="N16" s="89">
        <f t="shared" si="10"/>
        <v>49</v>
      </c>
      <c r="O16" s="90">
        <f t="shared" si="11"/>
        <v>212</v>
      </c>
      <c r="P16" s="71">
        <f t="shared" si="12"/>
        <v>13</v>
      </c>
      <c r="Q16" s="34"/>
    </row>
    <row r="17" spans="1:17" ht="17.100000000000001" customHeight="1" x14ac:dyDescent="0.25">
      <c r="A17" s="26"/>
      <c r="B17" s="110"/>
      <c r="C17" s="139"/>
      <c r="D17" s="117"/>
      <c r="E17" s="93"/>
      <c r="F17" s="94"/>
      <c r="G17" s="95"/>
      <c r="H17" s="33">
        <f t="shared" si="8"/>
        <v>0</v>
      </c>
      <c r="I17" s="85"/>
      <c r="J17" s="86"/>
      <c r="K17" s="87"/>
      <c r="L17" s="33">
        <f t="shared" si="9"/>
        <v>0</v>
      </c>
      <c r="M17" s="65">
        <f t="shared" si="10"/>
        <v>0</v>
      </c>
      <c r="N17" s="66">
        <f t="shared" si="10"/>
        <v>0</v>
      </c>
      <c r="O17" s="67">
        <f t="shared" si="11"/>
        <v>0</v>
      </c>
      <c r="P17" s="71">
        <f t="shared" si="12"/>
        <v>0</v>
      </c>
      <c r="Q17" s="35"/>
    </row>
    <row r="18" spans="1:17" ht="17.100000000000001" customHeight="1" thickBot="1" x14ac:dyDescent="0.3">
      <c r="A18" s="58"/>
      <c r="B18" s="111"/>
      <c r="C18" s="140"/>
      <c r="D18" s="138"/>
      <c r="E18" s="9"/>
      <c r="F18" s="8"/>
      <c r="G18" s="17"/>
      <c r="H18" s="33">
        <f t="shared" si="8"/>
        <v>0</v>
      </c>
      <c r="I18" s="20"/>
      <c r="J18" s="21"/>
      <c r="K18" s="22"/>
      <c r="L18" s="33">
        <f t="shared" si="9"/>
        <v>0</v>
      </c>
      <c r="M18" s="14">
        <f t="shared" si="10"/>
        <v>0</v>
      </c>
      <c r="N18" s="15">
        <f t="shared" si="10"/>
        <v>0</v>
      </c>
      <c r="O18" s="10">
        <f t="shared" si="11"/>
        <v>0</v>
      </c>
      <c r="P18" s="72">
        <f t="shared" si="12"/>
        <v>0</v>
      </c>
      <c r="Q18" s="34"/>
    </row>
    <row r="19" spans="1:17" ht="17.100000000000001" customHeight="1" x14ac:dyDescent="0.25">
      <c r="A19" s="59" t="s">
        <v>54</v>
      </c>
      <c r="B19" s="108" t="s">
        <v>55</v>
      </c>
      <c r="C19" s="61" t="s">
        <v>51</v>
      </c>
      <c r="D19" s="116" t="s">
        <v>66</v>
      </c>
      <c r="E19" s="6">
        <v>91</v>
      </c>
      <c r="F19" s="5">
        <v>42</v>
      </c>
      <c r="G19" s="16">
        <v>1</v>
      </c>
      <c r="H19" s="19">
        <f t="shared" si="8"/>
        <v>133</v>
      </c>
      <c r="I19" s="23">
        <v>77</v>
      </c>
      <c r="J19" s="24">
        <v>34</v>
      </c>
      <c r="K19" s="25">
        <v>1</v>
      </c>
      <c r="L19" s="19">
        <f t="shared" si="9"/>
        <v>111</v>
      </c>
      <c r="M19" s="12">
        <f t="shared" si="10"/>
        <v>168</v>
      </c>
      <c r="N19" s="13">
        <f t="shared" si="10"/>
        <v>76</v>
      </c>
      <c r="O19" s="7">
        <f t="shared" si="11"/>
        <v>244</v>
      </c>
      <c r="P19" s="73">
        <f t="shared" si="12"/>
        <v>2</v>
      </c>
      <c r="Q19" s="35"/>
    </row>
    <row r="20" spans="1:17" ht="17.100000000000001" customHeight="1" x14ac:dyDescent="0.25">
      <c r="A20" s="104"/>
      <c r="B20" s="112"/>
      <c r="C20" s="139" t="s">
        <v>58</v>
      </c>
      <c r="D20" s="117" t="s">
        <v>66</v>
      </c>
      <c r="E20" s="82">
        <v>83</v>
      </c>
      <c r="F20" s="83">
        <v>35</v>
      </c>
      <c r="G20" s="84">
        <v>4</v>
      </c>
      <c r="H20" s="33">
        <f t="shared" si="8"/>
        <v>118</v>
      </c>
      <c r="I20" s="85">
        <v>86</v>
      </c>
      <c r="J20" s="86">
        <v>36</v>
      </c>
      <c r="K20" s="87">
        <v>1</v>
      </c>
      <c r="L20" s="33">
        <f t="shared" si="9"/>
        <v>122</v>
      </c>
      <c r="M20" s="88">
        <f t="shared" si="10"/>
        <v>169</v>
      </c>
      <c r="N20" s="89">
        <f t="shared" si="10"/>
        <v>71</v>
      </c>
      <c r="O20" s="90">
        <f t="shared" si="11"/>
        <v>240</v>
      </c>
      <c r="P20" s="71">
        <f t="shared" si="12"/>
        <v>5</v>
      </c>
      <c r="Q20" s="34"/>
    </row>
    <row r="21" spans="1:17" ht="17.100000000000001" customHeight="1" x14ac:dyDescent="0.25">
      <c r="A21" s="26"/>
      <c r="B21" s="110"/>
      <c r="C21" s="63"/>
      <c r="D21" s="120"/>
      <c r="E21" s="93"/>
      <c r="F21" s="94"/>
      <c r="G21" s="95"/>
      <c r="H21" s="33">
        <f t="shared" si="8"/>
        <v>0</v>
      </c>
      <c r="I21" s="85"/>
      <c r="J21" s="86"/>
      <c r="K21" s="87"/>
      <c r="L21" s="33">
        <f t="shared" si="9"/>
        <v>0</v>
      </c>
      <c r="M21" s="65">
        <f t="shared" si="10"/>
        <v>0</v>
      </c>
      <c r="N21" s="66">
        <f t="shared" si="10"/>
        <v>0</v>
      </c>
      <c r="O21" s="67">
        <f t="shared" si="11"/>
        <v>0</v>
      </c>
      <c r="P21" s="71">
        <f t="shared" si="12"/>
        <v>0</v>
      </c>
      <c r="Q21" s="35"/>
    </row>
    <row r="22" spans="1:17" ht="17.100000000000001" customHeight="1" thickBot="1" x14ac:dyDescent="0.3">
      <c r="A22" s="18"/>
      <c r="B22" s="111"/>
      <c r="C22" s="140"/>
      <c r="D22" s="119"/>
      <c r="E22" s="9"/>
      <c r="F22" s="8"/>
      <c r="G22" s="17"/>
      <c r="H22" s="33">
        <f t="shared" si="8"/>
        <v>0</v>
      </c>
      <c r="I22" s="20"/>
      <c r="J22" s="21"/>
      <c r="K22" s="22"/>
      <c r="L22" s="33">
        <f t="shared" si="9"/>
        <v>0</v>
      </c>
      <c r="M22" s="14">
        <f t="shared" si="10"/>
        <v>0</v>
      </c>
      <c r="N22" s="15">
        <f t="shared" si="10"/>
        <v>0</v>
      </c>
      <c r="O22" s="10">
        <f t="shared" si="11"/>
        <v>0</v>
      </c>
      <c r="P22" s="72">
        <f t="shared" si="12"/>
        <v>0</v>
      </c>
      <c r="Q22" s="34"/>
    </row>
    <row r="23" spans="1:17" ht="17.100000000000001" customHeight="1" x14ac:dyDescent="0.25">
      <c r="A23" s="59" t="s">
        <v>56</v>
      </c>
      <c r="B23" s="108" t="s">
        <v>55</v>
      </c>
      <c r="C23" s="61" t="s">
        <v>51</v>
      </c>
      <c r="D23" s="116" t="s">
        <v>65</v>
      </c>
      <c r="E23" s="6">
        <v>83</v>
      </c>
      <c r="F23" s="5">
        <v>34</v>
      </c>
      <c r="G23" s="16">
        <v>3</v>
      </c>
      <c r="H23" s="19">
        <f t="shared" ref="H23:H50" si="13">(E23+F23)</f>
        <v>117</v>
      </c>
      <c r="I23" s="23">
        <v>82</v>
      </c>
      <c r="J23" s="24">
        <v>35</v>
      </c>
      <c r="K23" s="25">
        <v>4</v>
      </c>
      <c r="L23" s="19">
        <f t="shared" ref="L23:L50" si="14">(I23+J23)</f>
        <v>117</v>
      </c>
      <c r="M23" s="12">
        <f t="shared" ref="M23:M26" si="15">SUM(E23,I23)</f>
        <v>165</v>
      </c>
      <c r="N23" s="13">
        <f t="shared" ref="N23:N26" si="16">SUM(F23,J23)</f>
        <v>69</v>
      </c>
      <c r="O23" s="7">
        <f t="shared" ref="O23:O26" si="17">SUM(M23:N23)</f>
        <v>234</v>
      </c>
      <c r="P23" s="73">
        <f t="shared" ref="P23:P26" si="18">SUM(G23,K23)</f>
        <v>7</v>
      </c>
      <c r="Q23" s="35"/>
    </row>
    <row r="24" spans="1:17" ht="17.100000000000001" customHeight="1" x14ac:dyDescent="0.25">
      <c r="A24" s="77"/>
      <c r="B24" s="109"/>
      <c r="C24" s="105" t="s">
        <v>58</v>
      </c>
      <c r="D24" s="117" t="s">
        <v>65</v>
      </c>
      <c r="E24" s="82">
        <v>84</v>
      </c>
      <c r="F24" s="83">
        <v>35</v>
      </c>
      <c r="G24" s="84">
        <v>3</v>
      </c>
      <c r="H24" s="33">
        <f t="shared" si="13"/>
        <v>119</v>
      </c>
      <c r="I24" s="85">
        <v>84</v>
      </c>
      <c r="J24" s="86">
        <v>40</v>
      </c>
      <c r="K24" s="87">
        <v>3</v>
      </c>
      <c r="L24" s="33">
        <f t="shared" si="14"/>
        <v>124</v>
      </c>
      <c r="M24" s="88">
        <f t="shared" si="15"/>
        <v>168</v>
      </c>
      <c r="N24" s="89">
        <f t="shared" si="16"/>
        <v>75</v>
      </c>
      <c r="O24" s="90">
        <f t="shared" si="17"/>
        <v>243</v>
      </c>
      <c r="P24" s="71">
        <f t="shared" si="18"/>
        <v>6</v>
      </c>
      <c r="Q24" s="34"/>
    </row>
    <row r="25" spans="1:17" ht="17.100000000000001" customHeight="1" x14ac:dyDescent="0.25">
      <c r="A25" s="26"/>
      <c r="B25" s="110"/>
      <c r="C25" s="103"/>
      <c r="D25" s="122"/>
      <c r="E25" s="93"/>
      <c r="F25" s="94"/>
      <c r="G25" s="95"/>
      <c r="H25" s="33">
        <f t="shared" si="13"/>
        <v>0</v>
      </c>
      <c r="I25" s="85"/>
      <c r="J25" s="86"/>
      <c r="K25" s="87"/>
      <c r="L25" s="33">
        <f t="shared" si="14"/>
        <v>0</v>
      </c>
      <c r="M25" s="65">
        <f t="shared" si="15"/>
        <v>0</v>
      </c>
      <c r="N25" s="66">
        <f t="shared" si="16"/>
        <v>0</v>
      </c>
      <c r="O25" s="67">
        <f t="shared" si="17"/>
        <v>0</v>
      </c>
      <c r="P25" s="71">
        <f t="shared" si="18"/>
        <v>0</v>
      </c>
      <c r="Q25" s="35"/>
    </row>
    <row r="26" spans="1:17" ht="17.100000000000001" customHeight="1" thickBot="1" x14ac:dyDescent="0.3">
      <c r="A26" s="18"/>
      <c r="B26" s="111"/>
      <c r="C26" s="64"/>
      <c r="D26" s="119"/>
      <c r="E26" s="36"/>
      <c r="F26" s="37"/>
      <c r="G26" s="38"/>
      <c r="H26" s="33">
        <f t="shared" si="13"/>
        <v>0</v>
      </c>
      <c r="I26" s="39"/>
      <c r="J26" s="40"/>
      <c r="K26" s="41"/>
      <c r="L26" s="33">
        <f t="shared" si="14"/>
        <v>0</v>
      </c>
      <c r="M26" s="42">
        <f t="shared" si="15"/>
        <v>0</v>
      </c>
      <c r="N26" s="43">
        <f t="shared" si="16"/>
        <v>0</v>
      </c>
      <c r="O26" s="44">
        <f t="shared" si="17"/>
        <v>0</v>
      </c>
      <c r="P26" s="74">
        <f t="shared" si="18"/>
        <v>0</v>
      </c>
      <c r="Q26" s="35"/>
    </row>
    <row r="27" spans="1:17" ht="16.5" customHeight="1" x14ac:dyDescent="0.25">
      <c r="A27" s="59" t="s">
        <v>57</v>
      </c>
      <c r="B27" s="108" t="s">
        <v>55</v>
      </c>
      <c r="C27" s="61" t="s">
        <v>51</v>
      </c>
      <c r="D27" s="126" t="s">
        <v>66</v>
      </c>
      <c r="E27" s="6">
        <v>77</v>
      </c>
      <c r="F27" s="5">
        <v>54</v>
      </c>
      <c r="G27" s="16">
        <v>0</v>
      </c>
      <c r="H27" s="19">
        <f t="shared" ref="H27:H37" si="19">(E27+F27)</f>
        <v>131</v>
      </c>
      <c r="I27" s="23">
        <v>97</v>
      </c>
      <c r="J27" s="24">
        <v>51</v>
      </c>
      <c r="K27" s="25">
        <v>1</v>
      </c>
      <c r="L27" s="19">
        <f t="shared" ref="L27:L37" si="20">(I27+J27)</f>
        <v>148</v>
      </c>
      <c r="M27" s="12">
        <f t="shared" ref="M27:N34" si="21">SUM(E27,I27)</f>
        <v>174</v>
      </c>
      <c r="N27" s="13">
        <f t="shared" si="21"/>
        <v>105</v>
      </c>
      <c r="O27" s="7">
        <f t="shared" ref="O27:O37" si="22">SUM(M27:N27)</f>
        <v>279</v>
      </c>
      <c r="P27" s="73">
        <f t="shared" ref="P27:P37" si="23">SUM(G27,K27)</f>
        <v>1</v>
      </c>
    </row>
    <row r="28" spans="1:17" ht="16.5" customHeight="1" x14ac:dyDescent="0.25">
      <c r="A28" s="77"/>
      <c r="B28" s="109"/>
      <c r="C28" s="63" t="s">
        <v>58</v>
      </c>
      <c r="D28" s="120" t="s">
        <v>66</v>
      </c>
      <c r="E28" s="82">
        <v>90</v>
      </c>
      <c r="F28" s="83">
        <v>32</v>
      </c>
      <c r="G28" s="84">
        <v>2</v>
      </c>
      <c r="H28" s="33">
        <f t="shared" si="19"/>
        <v>122</v>
      </c>
      <c r="I28" s="85">
        <v>89</v>
      </c>
      <c r="J28" s="86">
        <v>53</v>
      </c>
      <c r="K28" s="87">
        <v>1</v>
      </c>
      <c r="L28" s="33">
        <f t="shared" si="20"/>
        <v>142</v>
      </c>
      <c r="M28" s="88">
        <f t="shared" si="21"/>
        <v>179</v>
      </c>
      <c r="N28" s="89">
        <f t="shared" si="21"/>
        <v>85</v>
      </c>
      <c r="O28" s="90">
        <f t="shared" si="22"/>
        <v>264</v>
      </c>
      <c r="P28" s="71">
        <f t="shared" si="23"/>
        <v>3</v>
      </c>
    </row>
    <row r="29" spans="1:17" ht="16.5" customHeight="1" x14ac:dyDescent="0.25">
      <c r="A29" s="26"/>
      <c r="B29" s="110"/>
      <c r="C29" s="103"/>
      <c r="D29" s="122"/>
      <c r="E29" s="93"/>
      <c r="F29" s="94"/>
      <c r="G29" s="95"/>
      <c r="H29" s="33">
        <f t="shared" si="19"/>
        <v>0</v>
      </c>
      <c r="I29" s="85"/>
      <c r="J29" s="86"/>
      <c r="K29" s="87"/>
      <c r="L29" s="33">
        <f t="shared" si="20"/>
        <v>0</v>
      </c>
      <c r="M29" s="65">
        <f t="shared" si="21"/>
        <v>0</v>
      </c>
      <c r="N29" s="66">
        <f t="shared" si="21"/>
        <v>0</v>
      </c>
      <c r="O29" s="67">
        <f t="shared" si="22"/>
        <v>0</v>
      </c>
      <c r="P29" s="71">
        <f t="shared" si="23"/>
        <v>0</v>
      </c>
    </row>
    <row r="30" spans="1:17" ht="16.5" customHeight="1" thickBot="1" x14ac:dyDescent="0.3">
      <c r="A30" s="58"/>
      <c r="B30" s="111"/>
      <c r="C30" s="140"/>
      <c r="D30" s="119"/>
      <c r="E30" s="9"/>
      <c r="F30" s="8"/>
      <c r="G30" s="17"/>
      <c r="H30" s="33">
        <f t="shared" si="19"/>
        <v>0</v>
      </c>
      <c r="I30" s="20"/>
      <c r="J30" s="21"/>
      <c r="K30" s="22"/>
      <c r="L30" s="33">
        <f t="shared" si="20"/>
        <v>0</v>
      </c>
      <c r="M30" s="14">
        <f t="shared" si="21"/>
        <v>0</v>
      </c>
      <c r="N30" s="15">
        <f t="shared" si="21"/>
        <v>0</v>
      </c>
      <c r="O30" s="10">
        <f t="shared" si="22"/>
        <v>0</v>
      </c>
      <c r="P30" s="72">
        <f t="shared" si="23"/>
        <v>0</v>
      </c>
    </row>
    <row r="31" spans="1:17" ht="16.5" customHeight="1" x14ac:dyDescent="0.25">
      <c r="A31" s="26" t="s">
        <v>68</v>
      </c>
      <c r="B31" s="108" t="s">
        <v>69</v>
      </c>
      <c r="C31" s="61" t="s">
        <v>72</v>
      </c>
      <c r="D31" s="126" t="s">
        <v>65</v>
      </c>
      <c r="E31" s="6">
        <v>81</v>
      </c>
      <c r="F31" s="5">
        <v>35</v>
      </c>
      <c r="G31" s="16">
        <v>4</v>
      </c>
      <c r="H31" s="19">
        <f t="shared" si="19"/>
        <v>116</v>
      </c>
      <c r="I31" s="23">
        <v>88</v>
      </c>
      <c r="J31" s="24">
        <v>26</v>
      </c>
      <c r="K31" s="25">
        <v>6</v>
      </c>
      <c r="L31" s="19">
        <f t="shared" si="20"/>
        <v>114</v>
      </c>
      <c r="M31" s="12">
        <f t="shared" si="21"/>
        <v>169</v>
      </c>
      <c r="N31" s="13">
        <f t="shared" si="21"/>
        <v>61</v>
      </c>
      <c r="O31" s="7">
        <f t="shared" si="22"/>
        <v>230</v>
      </c>
      <c r="P31" s="73">
        <f t="shared" si="23"/>
        <v>10</v>
      </c>
    </row>
    <row r="32" spans="1:17" ht="16.5" customHeight="1" x14ac:dyDescent="0.25">
      <c r="A32" s="77"/>
      <c r="B32" s="109"/>
      <c r="C32" s="63" t="s">
        <v>58</v>
      </c>
      <c r="D32" s="120" t="s">
        <v>65</v>
      </c>
      <c r="E32" s="82">
        <v>81</v>
      </c>
      <c r="F32" s="83">
        <v>35</v>
      </c>
      <c r="G32" s="84">
        <v>2</v>
      </c>
      <c r="H32" s="33">
        <f t="shared" si="19"/>
        <v>116</v>
      </c>
      <c r="I32" s="85">
        <v>71</v>
      </c>
      <c r="J32" s="86">
        <v>34</v>
      </c>
      <c r="K32" s="87">
        <v>6</v>
      </c>
      <c r="L32" s="33">
        <f t="shared" si="20"/>
        <v>105</v>
      </c>
      <c r="M32" s="88">
        <f t="shared" si="21"/>
        <v>152</v>
      </c>
      <c r="N32" s="89">
        <f t="shared" si="21"/>
        <v>69</v>
      </c>
      <c r="O32" s="90">
        <f t="shared" si="22"/>
        <v>221</v>
      </c>
      <c r="P32" s="71">
        <f t="shared" si="23"/>
        <v>8</v>
      </c>
    </row>
    <row r="33" spans="1:16" ht="16.5" customHeight="1" x14ac:dyDescent="0.25">
      <c r="A33" s="26"/>
      <c r="B33" s="110"/>
      <c r="C33" s="103"/>
      <c r="D33" s="122"/>
      <c r="E33" s="93"/>
      <c r="F33" s="94"/>
      <c r="G33" s="95"/>
      <c r="H33" s="33">
        <f t="shared" si="19"/>
        <v>0</v>
      </c>
      <c r="I33" s="85"/>
      <c r="J33" s="86"/>
      <c r="K33" s="87"/>
      <c r="L33" s="33">
        <f t="shared" si="20"/>
        <v>0</v>
      </c>
      <c r="M33" s="65">
        <f t="shared" si="21"/>
        <v>0</v>
      </c>
      <c r="N33" s="66">
        <f t="shared" si="21"/>
        <v>0</v>
      </c>
      <c r="O33" s="67">
        <f t="shared" si="22"/>
        <v>0</v>
      </c>
      <c r="P33" s="71">
        <f t="shared" si="23"/>
        <v>0</v>
      </c>
    </row>
    <row r="34" spans="1:16" ht="16.5" customHeight="1" thickBot="1" x14ac:dyDescent="0.3">
      <c r="A34" s="18"/>
      <c r="B34" s="111"/>
      <c r="C34" s="140"/>
      <c r="D34" s="119"/>
      <c r="E34" s="9"/>
      <c r="F34" s="8"/>
      <c r="G34" s="17"/>
      <c r="H34" s="33">
        <f t="shared" si="19"/>
        <v>0</v>
      </c>
      <c r="I34" s="20"/>
      <c r="J34" s="21"/>
      <c r="K34" s="22"/>
      <c r="L34" s="33">
        <f t="shared" si="20"/>
        <v>0</v>
      </c>
      <c r="M34" s="14">
        <f t="shared" si="21"/>
        <v>0</v>
      </c>
      <c r="N34" s="15">
        <f t="shared" si="21"/>
        <v>0</v>
      </c>
      <c r="O34" s="10">
        <f t="shared" si="22"/>
        <v>0</v>
      </c>
      <c r="P34" s="72">
        <f t="shared" si="23"/>
        <v>0</v>
      </c>
    </row>
    <row r="35" spans="1:16" ht="16.5" customHeight="1" x14ac:dyDescent="0.25">
      <c r="A35" s="59" t="s">
        <v>70</v>
      </c>
      <c r="B35" s="108" t="s">
        <v>71</v>
      </c>
      <c r="C35" s="61" t="s">
        <v>72</v>
      </c>
      <c r="D35" s="126" t="s">
        <v>65</v>
      </c>
      <c r="E35" s="6">
        <v>85</v>
      </c>
      <c r="F35" s="5">
        <v>34</v>
      </c>
      <c r="G35" s="16">
        <v>3</v>
      </c>
      <c r="H35" s="19">
        <f t="shared" si="19"/>
        <v>119</v>
      </c>
      <c r="I35" s="23">
        <v>75</v>
      </c>
      <c r="J35" s="24">
        <v>16</v>
      </c>
      <c r="K35" s="25">
        <v>6</v>
      </c>
      <c r="L35" s="19">
        <f t="shared" si="20"/>
        <v>91</v>
      </c>
      <c r="M35" s="12">
        <f t="shared" ref="M35:N37" si="24">SUM(E35,I35)</f>
        <v>160</v>
      </c>
      <c r="N35" s="13">
        <f t="shared" si="24"/>
        <v>50</v>
      </c>
      <c r="O35" s="7">
        <f t="shared" si="22"/>
        <v>210</v>
      </c>
      <c r="P35" s="73">
        <f t="shared" si="23"/>
        <v>9</v>
      </c>
    </row>
    <row r="36" spans="1:16" ht="16.5" customHeight="1" x14ac:dyDescent="0.25">
      <c r="A36" s="77"/>
      <c r="B36" s="109"/>
      <c r="C36" s="63" t="s">
        <v>58</v>
      </c>
      <c r="D36" s="117" t="s">
        <v>66</v>
      </c>
      <c r="E36" s="82">
        <v>83</v>
      </c>
      <c r="F36" s="83">
        <v>45</v>
      </c>
      <c r="G36" s="84">
        <v>2</v>
      </c>
      <c r="H36" s="33">
        <f t="shared" si="19"/>
        <v>128</v>
      </c>
      <c r="I36" s="85">
        <v>77</v>
      </c>
      <c r="J36" s="86">
        <v>27</v>
      </c>
      <c r="K36" s="87">
        <v>3</v>
      </c>
      <c r="L36" s="33">
        <f t="shared" si="20"/>
        <v>104</v>
      </c>
      <c r="M36" s="88">
        <f t="shared" si="24"/>
        <v>160</v>
      </c>
      <c r="N36" s="89">
        <f t="shared" si="24"/>
        <v>72</v>
      </c>
      <c r="O36" s="90">
        <f t="shared" si="22"/>
        <v>232</v>
      </c>
      <c r="P36" s="71">
        <f t="shared" si="23"/>
        <v>5</v>
      </c>
    </row>
    <row r="37" spans="1:16" ht="16.5" customHeight="1" x14ac:dyDescent="0.25">
      <c r="A37" s="26"/>
      <c r="B37" s="110"/>
      <c r="C37" s="123"/>
      <c r="D37" s="120"/>
      <c r="E37" s="93"/>
      <c r="F37" s="94"/>
      <c r="G37" s="95"/>
      <c r="H37" s="33">
        <f t="shared" si="19"/>
        <v>0</v>
      </c>
      <c r="I37" s="85"/>
      <c r="J37" s="86"/>
      <c r="K37" s="87"/>
      <c r="L37" s="33">
        <f t="shared" si="20"/>
        <v>0</v>
      </c>
      <c r="M37" s="65">
        <f t="shared" si="24"/>
        <v>0</v>
      </c>
      <c r="N37" s="66">
        <f t="shared" si="24"/>
        <v>0</v>
      </c>
      <c r="O37" s="67">
        <f t="shared" si="22"/>
        <v>0</v>
      </c>
      <c r="P37" s="71">
        <f t="shared" si="23"/>
        <v>0</v>
      </c>
    </row>
    <row r="38" spans="1:16" ht="16.5" customHeight="1" thickBot="1" x14ac:dyDescent="0.3">
      <c r="A38" s="18"/>
      <c r="B38" s="111"/>
      <c r="C38" s="64"/>
      <c r="D38" s="119"/>
      <c r="E38" s="36"/>
      <c r="F38" s="37"/>
      <c r="G38" s="38"/>
      <c r="H38" s="33">
        <f t="shared" si="13"/>
        <v>0</v>
      </c>
      <c r="I38" s="39"/>
      <c r="J38" s="40"/>
      <c r="K38" s="41"/>
      <c r="L38" s="33">
        <f t="shared" si="14"/>
        <v>0</v>
      </c>
      <c r="M38" s="42">
        <f t="shared" ref="M38:M50" si="25">SUM(E38,I38)</f>
        <v>0</v>
      </c>
      <c r="N38" s="43">
        <f t="shared" ref="N38:N50" si="26">SUM(F38,J38)</f>
        <v>0</v>
      </c>
      <c r="O38" s="44">
        <f t="shared" ref="O38:O50" si="27">SUM(M38:N38)</f>
        <v>0</v>
      </c>
      <c r="P38" s="74">
        <f t="shared" ref="P38:P50" si="28">SUM(G38,K38)</f>
        <v>0</v>
      </c>
    </row>
    <row r="39" spans="1:16" ht="16.5" customHeight="1" x14ac:dyDescent="0.25">
      <c r="A39" s="59" t="s">
        <v>73</v>
      </c>
      <c r="B39" s="108" t="s">
        <v>67</v>
      </c>
      <c r="C39" s="61" t="s">
        <v>72</v>
      </c>
      <c r="D39" s="126" t="s">
        <v>65</v>
      </c>
      <c r="E39" s="6">
        <v>90</v>
      </c>
      <c r="F39" s="5">
        <v>35</v>
      </c>
      <c r="G39" s="16">
        <v>1</v>
      </c>
      <c r="H39" s="19">
        <f t="shared" ref="H39:H49" si="29">(E39+F39)</f>
        <v>125</v>
      </c>
      <c r="I39" s="23">
        <v>87</v>
      </c>
      <c r="J39" s="24">
        <v>43</v>
      </c>
      <c r="K39" s="25">
        <v>2</v>
      </c>
      <c r="L39" s="19">
        <f t="shared" ref="L39:L49" si="30">(I39+J39)</f>
        <v>130</v>
      </c>
      <c r="M39" s="12">
        <f t="shared" ref="M39:N46" si="31">SUM(E39,I39)</f>
        <v>177</v>
      </c>
      <c r="N39" s="13">
        <f t="shared" si="31"/>
        <v>78</v>
      </c>
      <c r="O39" s="7">
        <f t="shared" ref="O39:O49" si="32">SUM(M39:N39)</f>
        <v>255</v>
      </c>
      <c r="P39" s="73">
        <f t="shared" ref="P39:P49" si="33">SUM(G39,K39)</f>
        <v>3</v>
      </c>
    </row>
    <row r="40" spans="1:16" ht="16.5" customHeight="1" x14ac:dyDescent="0.25">
      <c r="A40" s="77"/>
      <c r="B40" s="109"/>
      <c r="C40" s="63"/>
      <c r="D40" s="117" t="s">
        <v>66</v>
      </c>
      <c r="E40" s="82">
        <v>94</v>
      </c>
      <c r="F40" s="83">
        <v>27</v>
      </c>
      <c r="G40" s="84">
        <v>1</v>
      </c>
      <c r="H40" s="33">
        <f t="shared" si="29"/>
        <v>121</v>
      </c>
      <c r="I40" s="85">
        <v>98</v>
      </c>
      <c r="J40" s="86">
        <v>51</v>
      </c>
      <c r="K40" s="87">
        <v>1</v>
      </c>
      <c r="L40" s="33">
        <f t="shared" si="30"/>
        <v>149</v>
      </c>
      <c r="M40" s="88">
        <f t="shared" si="31"/>
        <v>192</v>
      </c>
      <c r="N40" s="89">
        <f t="shared" si="31"/>
        <v>78</v>
      </c>
      <c r="O40" s="90">
        <f t="shared" si="32"/>
        <v>270</v>
      </c>
      <c r="P40" s="71">
        <f t="shared" si="33"/>
        <v>2</v>
      </c>
    </row>
    <row r="41" spans="1:16" ht="16.5" customHeight="1" x14ac:dyDescent="0.25">
      <c r="A41" s="26"/>
      <c r="B41" s="110"/>
      <c r="C41" s="123"/>
      <c r="D41" s="120"/>
      <c r="E41" s="93"/>
      <c r="F41" s="94"/>
      <c r="G41" s="95"/>
      <c r="H41" s="33">
        <f t="shared" si="29"/>
        <v>0</v>
      </c>
      <c r="I41" s="85"/>
      <c r="J41" s="86"/>
      <c r="K41" s="87"/>
      <c r="L41" s="33">
        <f t="shared" si="30"/>
        <v>0</v>
      </c>
      <c r="M41" s="65">
        <f t="shared" si="31"/>
        <v>0</v>
      </c>
      <c r="N41" s="66">
        <f t="shared" si="31"/>
        <v>0</v>
      </c>
      <c r="O41" s="67">
        <f t="shared" si="32"/>
        <v>0</v>
      </c>
      <c r="P41" s="71">
        <f t="shared" si="33"/>
        <v>0</v>
      </c>
    </row>
    <row r="42" spans="1:16" ht="16.5" customHeight="1" thickBot="1" x14ac:dyDescent="0.3">
      <c r="A42" s="58"/>
      <c r="B42" s="111"/>
      <c r="C42" s="140"/>
      <c r="D42" s="119"/>
      <c r="E42" s="9"/>
      <c r="F42" s="8"/>
      <c r="G42" s="17"/>
      <c r="H42" s="33">
        <f t="shared" si="29"/>
        <v>0</v>
      </c>
      <c r="I42" s="20"/>
      <c r="J42" s="21"/>
      <c r="K42" s="22"/>
      <c r="L42" s="33">
        <f t="shared" si="30"/>
        <v>0</v>
      </c>
      <c r="M42" s="14">
        <f t="shared" si="31"/>
        <v>0</v>
      </c>
      <c r="N42" s="15">
        <f t="shared" si="31"/>
        <v>0</v>
      </c>
      <c r="O42" s="10">
        <f t="shared" si="32"/>
        <v>0</v>
      </c>
      <c r="P42" s="72">
        <f t="shared" si="33"/>
        <v>0</v>
      </c>
    </row>
    <row r="43" spans="1:16" ht="16.5" customHeight="1" x14ac:dyDescent="0.25">
      <c r="A43" s="26" t="s">
        <v>74</v>
      </c>
      <c r="B43" s="108" t="s">
        <v>67</v>
      </c>
      <c r="C43" s="61" t="s">
        <v>72</v>
      </c>
      <c r="D43" s="116" t="s">
        <v>65</v>
      </c>
      <c r="E43" s="6">
        <v>81</v>
      </c>
      <c r="F43" s="5">
        <v>45</v>
      </c>
      <c r="G43" s="16">
        <v>3</v>
      </c>
      <c r="H43" s="19">
        <f t="shared" si="29"/>
        <v>126</v>
      </c>
      <c r="I43" s="23">
        <v>82</v>
      </c>
      <c r="J43" s="24">
        <v>33</v>
      </c>
      <c r="K43" s="25">
        <v>3</v>
      </c>
      <c r="L43" s="19">
        <f t="shared" si="30"/>
        <v>115</v>
      </c>
      <c r="M43" s="12">
        <f t="shared" si="31"/>
        <v>163</v>
      </c>
      <c r="N43" s="13">
        <f t="shared" si="31"/>
        <v>78</v>
      </c>
      <c r="O43" s="7">
        <f t="shared" si="32"/>
        <v>241</v>
      </c>
      <c r="P43" s="73">
        <f t="shared" si="33"/>
        <v>6</v>
      </c>
    </row>
    <row r="44" spans="1:16" ht="16.5" customHeight="1" x14ac:dyDescent="0.25">
      <c r="A44" s="77"/>
      <c r="B44" s="109"/>
      <c r="C44" s="139"/>
      <c r="D44" s="117" t="s">
        <v>66</v>
      </c>
      <c r="E44" s="82">
        <v>76</v>
      </c>
      <c r="F44" s="83">
        <v>34</v>
      </c>
      <c r="G44" s="84">
        <v>5</v>
      </c>
      <c r="H44" s="33">
        <f t="shared" si="29"/>
        <v>110</v>
      </c>
      <c r="I44" s="85">
        <v>71</v>
      </c>
      <c r="J44" s="86">
        <v>34</v>
      </c>
      <c r="K44" s="87">
        <v>4</v>
      </c>
      <c r="L44" s="33">
        <f t="shared" si="30"/>
        <v>105</v>
      </c>
      <c r="M44" s="88">
        <f t="shared" si="31"/>
        <v>147</v>
      </c>
      <c r="N44" s="89">
        <f t="shared" si="31"/>
        <v>68</v>
      </c>
      <c r="O44" s="90">
        <f t="shared" si="32"/>
        <v>215</v>
      </c>
      <c r="P44" s="71">
        <f t="shared" si="33"/>
        <v>9</v>
      </c>
    </row>
    <row r="45" spans="1:16" ht="16.5" customHeight="1" x14ac:dyDescent="0.25">
      <c r="A45" s="26"/>
      <c r="B45" s="110"/>
      <c r="C45" s="63"/>
      <c r="D45" s="117"/>
      <c r="E45" s="93"/>
      <c r="F45" s="94"/>
      <c r="G45" s="95"/>
      <c r="H45" s="33">
        <f t="shared" si="29"/>
        <v>0</v>
      </c>
      <c r="I45" s="85"/>
      <c r="J45" s="86"/>
      <c r="K45" s="87"/>
      <c r="L45" s="33">
        <f t="shared" si="30"/>
        <v>0</v>
      </c>
      <c r="M45" s="65">
        <f t="shared" si="31"/>
        <v>0</v>
      </c>
      <c r="N45" s="66">
        <f t="shared" si="31"/>
        <v>0</v>
      </c>
      <c r="O45" s="67">
        <f t="shared" si="32"/>
        <v>0</v>
      </c>
      <c r="P45" s="71">
        <f t="shared" si="33"/>
        <v>0</v>
      </c>
    </row>
    <row r="46" spans="1:16" ht="16.5" customHeight="1" thickBot="1" x14ac:dyDescent="0.3">
      <c r="A46" s="18"/>
      <c r="B46" s="111"/>
      <c r="C46" s="140"/>
      <c r="D46" s="119"/>
      <c r="E46" s="9"/>
      <c r="F46" s="8"/>
      <c r="G46" s="17"/>
      <c r="H46" s="33">
        <f t="shared" si="29"/>
        <v>0</v>
      </c>
      <c r="I46" s="20"/>
      <c r="J46" s="21"/>
      <c r="K46" s="22"/>
      <c r="L46" s="33">
        <f t="shared" si="30"/>
        <v>0</v>
      </c>
      <c r="M46" s="14">
        <f t="shared" si="31"/>
        <v>0</v>
      </c>
      <c r="N46" s="15">
        <f t="shared" si="31"/>
        <v>0</v>
      </c>
      <c r="O46" s="10">
        <f t="shared" si="32"/>
        <v>0</v>
      </c>
      <c r="P46" s="72">
        <f t="shared" si="33"/>
        <v>0</v>
      </c>
    </row>
    <row r="47" spans="1:16" ht="16.5" customHeight="1" x14ac:dyDescent="0.25">
      <c r="A47" s="59" t="s">
        <v>75</v>
      </c>
      <c r="B47" s="108" t="s">
        <v>67</v>
      </c>
      <c r="C47" s="61" t="s">
        <v>72</v>
      </c>
      <c r="D47" s="126" t="s">
        <v>66</v>
      </c>
      <c r="E47" s="6">
        <v>75</v>
      </c>
      <c r="F47" s="5">
        <v>35</v>
      </c>
      <c r="G47" s="16">
        <v>1</v>
      </c>
      <c r="H47" s="19">
        <f t="shared" si="29"/>
        <v>110</v>
      </c>
      <c r="I47" s="23">
        <v>77</v>
      </c>
      <c r="J47" s="24">
        <v>36</v>
      </c>
      <c r="K47" s="25">
        <v>2</v>
      </c>
      <c r="L47" s="19">
        <f t="shared" si="30"/>
        <v>113</v>
      </c>
      <c r="M47" s="12">
        <f t="shared" ref="M47:N49" si="34">SUM(E47,I47)</f>
        <v>152</v>
      </c>
      <c r="N47" s="13">
        <f t="shared" si="34"/>
        <v>71</v>
      </c>
      <c r="O47" s="7">
        <f t="shared" si="32"/>
        <v>223</v>
      </c>
      <c r="P47" s="73">
        <f t="shared" si="33"/>
        <v>3</v>
      </c>
    </row>
    <row r="48" spans="1:16" ht="16.5" customHeight="1" x14ac:dyDescent="0.25">
      <c r="A48" s="77"/>
      <c r="B48" s="109"/>
      <c r="C48" s="123"/>
      <c r="D48" s="120" t="s">
        <v>65</v>
      </c>
      <c r="E48" s="82">
        <v>77</v>
      </c>
      <c r="F48" s="83">
        <v>28</v>
      </c>
      <c r="G48" s="84">
        <v>1</v>
      </c>
      <c r="H48" s="33">
        <f t="shared" si="29"/>
        <v>105</v>
      </c>
      <c r="I48" s="85">
        <v>75</v>
      </c>
      <c r="J48" s="86">
        <v>35</v>
      </c>
      <c r="K48" s="87">
        <v>2</v>
      </c>
      <c r="L48" s="33">
        <f t="shared" si="30"/>
        <v>110</v>
      </c>
      <c r="M48" s="88">
        <f t="shared" si="34"/>
        <v>152</v>
      </c>
      <c r="N48" s="89">
        <f t="shared" si="34"/>
        <v>63</v>
      </c>
      <c r="O48" s="90">
        <f t="shared" si="32"/>
        <v>215</v>
      </c>
      <c r="P48" s="71">
        <f t="shared" si="33"/>
        <v>3</v>
      </c>
    </row>
    <row r="49" spans="1:16" ht="16.5" customHeight="1" x14ac:dyDescent="0.25">
      <c r="A49" s="26"/>
      <c r="B49" s="110"/>
      <c r="C49" s="63"/>
      <c r="D49" s="117"/>
      <c r="E49" s="93"/>
      <c r="F49" s="94"/>
      <c r="G49" s="95"/>
      <c r="H49" s="33">
        <f t="shared" si="29"/>
        <v>0</v>
      </c>
      <c r="I49" s="85"/>
      <c r="J49" s="86"/>
      <c r="K49" s="87"/>
      <c r="L49" s="33">
        <f t="shared" si="30"/>
        <v>0</v>
      </c>
      <c r="M49" s="65">
        <f t="shared" si="34"/>
        <v>0</v>
      </c>
      <c r="N49" s="66">
        <f t="shared" si="34"/>
        <v>0</v>
      </c>
      <c r="O49" s="67">
        <f t="shared" si="32"/>
        <v>0</v>
      </c>
      <c r="P49" s="71">
        <f t="shared" si="33"/>
        <v>0</v>
      </c>
    </row>
    <row r="50" spans="1:16" ht="16.5" customHeight="1" thickBot="1" x14ac:dyDescent="0.3">
      <c r="A50" s="18"/>
      <c r="B50" s="111"/>
      <c r="C50" s="64"/>
      <c r="D50" s="119"/>
      <c r="E50" s="36"/>
      <c r="F50" s="37"/>
      <c r="G50" s="38"/>
      <c r="H50" s="33">
        <f t="shared" si="13"/>
        <v>0</v>
      </c>
      <c r="I50" s="39"/>
      <c r="J50" s="40"/>
      <c r="K50" s="41"/>
      <c r="L50" s="33">
        <f t="shared" si="14"/>
        <v>0</v>
      </c>
      <c r="M50" s="42">
        <f t="shared" si="25"/>
        <v>0</v>
      </c>
      <c r="N50" s="43">
        <f t="shared" si="26"/>
        <v>0</v>
      </c>
      <c r="O50" s="44">
        <f t="shared" si="27"/>
        <v>0</v>
      </c>
      <c r="P50" s="74">
        <f t="shared" si="28"/>
        <v>0</v>
      </c>
    </row>
    <row r="51" spans="1:16" ht="16.5" customHeight="1" x14ac:dyDescent="0.25">
      <c r="A51" s="26" t="s">
        <v>76</v>
      </c>
      <c r="B51" s="108" t="s">
        <v>67</v>
      </c>
      <c r="C51" s="61" t="s">
        <v>72</v>
      </c>
      <c r="D51" s="116" t="s">
        <v>66</v>
      </c>
      <c r="E51" s="6">
        <v>85</v>
      </c>
      <c r="F51" s="5">
        <v>32</v>
      </c>
      <c r="G51" s="16">
        <v>4</v>
      </c>
      <c r="H51" s="19">
        <f t="shared" ref="H51:H82" si="35">(E51+F51)</f>
        <v>117</v>
      </c>
      <c r="I51" s="23">
        <v>78</v>
      </c>
      <c r="J51" s="24">
        <v>17</v>
      </c>
      <c r="K51" s="25">
        <v>9</v>
      </c>
      <c r="L51" s="19">
        <f t="shared" ref="L51:L82" si="36">(I51+J51)</f>
        <v>95</v>
      </c>
      <c r="M51" s="12">
        <f t="shared" ref="M51:M82" si="37">SUM(E51,I51)</f>
        <v>163</v>
      </c>
      <c r="N51" s="13">
        <f t="shared" ref="N51:N82" si="38">SUM(F51,J51)</f>
        <v>49</v>
      </c>
      <c r="O51" s="7">
        <f t="shared" ref="O51:O82" si="39">SUM(M51:N51)</f>
        <v>212</v>
      </c>
      <c r="P51" s="73">
        <f t="shared" ref="P51:P82" si="40">SUM(G51,K51)</f>
        <v>13</v>
      </c>
    </row>
    <row r="52" spans="1:16" ht="16.5" customHeight="1" x14ac:dyDescent="0.25">
      <c r="A52" s="77"/>
      <c r="B52" s="109"/>
      <c r="C52" s="127"/>
      <c r="D52" s="117" t="s">
        <v>65</v>
      </c>
      <c r="E52" s="82">
        <v>81</v>
      </c>
      <c r="F52" s="83">
        <v>26</v>
      </c>
      <c r="G52" s="84">
        <v>6</v>
      </c>
      <c r="H52" s="33">
        <f t="shared" si="35"/>
        <v>107</v>
      </c>
      <c r="I52" s="85">
        <v>85</v>
      </c>
      <c r="J52" s="86">
        <v>26</v>
      </c>
      <c r="K52" s="87">
        <v>3</v>
      </c>
      <c r="L52" s="33">
        <f t="shared" si="36"/>
        <v>111</v>
      </c>
      <c r="M52" s="88">
        <f t="shared" si="37"/>
        <v>166</v>
      </c>
      <c r="N52" s="89">
        <f t="shared" si="38"/>
        <v>52</v>
      </c>
      <c r="O52" s="90">
        <f t="shared" si="39"/>
        <v>218</v>
      </c>
      <c r="P52" s="71">
        <f t="shared" si="40"/>
        <v>9</v>
      </c>
    </row>
    <row r="53" spans="1:16" ht="16.5" customHeight="1" x14ac:dyDescent="0.25">
      <c r="A53" s="26"/>
      <c r="B53" s="110"/>
      <c r="C53" s="128"/>
      <c r="D53" s="122"/>
      <c r="E53" s="93"/>
      <c r="F53" s="94"/>
      <c r="G53" s="95"/>
      <c r="H53" s="33">
        <f t="shared" si="35"/>
        <v>0</v>
      </c>
      <c r="I53" s="85"/>
      <c r="J53" s="86"/>
      <c r="K53" s="87"/>
      <c r="L53" s="33">
        <f t="shared" si="36"/>
        <v>0</v>
      </c>
      <c r="M53" s="65">
        <f t="shared" si="37"/>
        <v>0</v>
      </c>
      <c r="N53" s="66">
        <f t="shared" si="38"/>
        <v>0</v>
      </c>
      <c r="O53" s="67">
        <f t="shared" si="39"/>
        <v>0</v>
      </c>
      <c r="P53" s="71">
        <f t="shared" si="40"/>
        <v>0</v>
      </c>
    </row>
    <row r="54" spans="1:16" ht="16.5" customHeight="1" thickBot="1" x14ac:dyDescent="0.3">
      <c r="A54" s="18"/>
      <c r="B54" s="111"/>
      <c r="C54" s="129"/>
      <c r="D54" s="119"/>
      <c r="E54" s="9"/>
      <c r="F54" s="8"/>
      <c r="G54" s="17"/>
      <c r="H54" s="33">
        <f t="shared" si="35"/>
        <v>0</v>
      </c>
      <c r="I54" s="20"/>
      <c r="J54" s="21"/>
      <c r="K54" s="22"/>
      <c r="L54" s="33">
        <f t="shared" si="36"/>
        <v>0</v>
      </c>
      <c r="M54" s="14">
        <f t="shared" si="37"/>
        <v>0</v>
      </c>
      <c r="N54" s="15">
        <f t="shared" si="38"/>
        <v>0</v>
      </c>
      <c r="O54" s="10">
        <f t="shared" si="39"/>
        <v>0</v>
      </c>
      <c r="P54" s="72">
        <f t="shared" si="40"/>
        <v>0</v>
      </c>
    </row>
    <row r="55" spans="1:16" ht="16.5" customHeight="1" x14ac:dyDescent="0.25">
      <c r="A55" s="59" t="s">
        <v>77</v>
      </c>
      <c r="B55" s="108" t="s">
        <v>67</v>
      </c>
      <c r="C55" s="61" t="s">
        <v>72</v>
      </c>
      <c r="D55" s="126" t="s">
        <v>65</v>
      </c>
      <c r="E55" s="6">
        <v>84</v>
      </c>
      <c r="F55" s="5">
        <v>44</v>
      </c>
      <c r="G55" s="16">
        <v>2</v>
      </c>
      <c r="H55" s="19">
        <f t="shared" si="35"/>
        <v>128</v>
      </c>
      <c r="I55" s="23">
        <v>87</v>
      </c>
      <c r="J55" s="24">
        <v>43</v>
      </c>
      <c r="K55" s="25">
        <v>0</v>
      </c>
      <c r="L55" s="19">
        <f t="shared" si="36"/>
        <v>130</v>
      </c>
      <c r="M55" s="12">
        <f t="shared" si="37"/>
        <v>171</v>
      </c>
      <c r="N55" s="13">
        <f t="shared" si="38"/>
        <v>87</v>
      </c>
      <c r="O55" s="7">
        <f t="shared" si="39"/>
        <v>258</v>
      </c>
      <c r="P55" s="73">
        <f t="shared" si="40"/>
        <v>2</v>
      </c>
    </row>
    <row r="56" spans="1:16" ht="16.5" customHeight="1" x14ac:dyDescent="0.25">
      <c r="A56" s="77"/>
      <c r="B56" s="109"/>
      <c r="C56" s="123"/>
      <c r="D56" s="120" t="s">
        <v>66</v>
      </c>
      <c r="E56" s="82">
        <v>90</v>
      </c>
      <c r="F56" s="83">
        <v>33</v>
      </c>
      <c r="G56" s="84">
        <v>2</v>
      </c>
      <c r="H56" s="33">
        <f t="shared" si="35"/>
        <v>123</v>
      </c>
      <c r="I56" s="85">
        <v>98</v>
      </c>
      <c r="J56" s="86">
        <v>32</v>
      </c>
      <c r="K56" s="87">
        <v>2</v>
      </c>
      <c r="L56" s="33">
        <f t="shared" si="36"/>
        <v>130</v>
      </c>
      <c r="M56" s="88">
        <f t="shared" si="37"/>
        <v>188</v>
      </c>
      <c r="N56" s="89">
        <f t="shared" si="38"/>
        <v>65</v>
      </c>
      <c r="O56" s="90">
        <f t="shared" si="39"/>
        <v>253</v>
      </c>
      <c r="P56" s="71">
        <f t="shared" si="40"/>
        <v>4</v>
      </c>
    </row>
    <row r="57" spans="1:16" ht="16.5" customHeight="1" x14ac:dyDescent="0.25">
      <c r="A57" s="26"/>
      <c r="B57" s="110"/>
      <c r="C57" s="63"/>
      <c r="D57" s="117"/>
      <c r="E57" s="93"/>
      <c r="F57" s="94"/>
      <c r="G57" s="95"/>
      <c r="H57" s="33">
        <f t="shared" si="35"/>
        <v>0</v>
      </c>
      <c r="I57" s="85"/>
      <c r="J57" s="86"/>
      <c r="K57" s="87"/>
      <c r="L57" s="33">
        <f t="shared" si="36"/>
        <v>0</v>
      </c>
      <c r="M57" s="65">
        <f t="shared" si="37"/>
        <v>0</v>
      </c>
      <c r="N57" s="66">
        <f t="shared" si="38"/>
        <v>0</v>
      </c>
      <c r="O57" s="67">
        <f t="shared" si="39"/>
        <v>0</v>
      </c>
      <c r="P57" s="71">
        <f t="shared" si="40"/>
        <v>0</v>
      </c>
    </row>
    <row r="58" spans="1:16" ht="16.5" customHeight="1" thickBot="1" x14ac:dyDescent="0.3">
      <c r="A58" s="18"/>
      <c r="B58" s="111"/>
      <c r="C58" s="64"/>
      <c r="D58" s="119"/>
      <c r="E58" s="36"/>
      <c r="F58" s="37"/>
      <c r="G58" s="38"/>
      <c r="H58" s="33">
        <f t="shared" si="35"/>
        <v>0</v>
      </c>
      <c r="I58" s="39"/>
      <c r="J58" s="40"/>
      <c r="K58" s="41"/>
      <c r="L58" s="33">
        <f t="shared" si="36"/>
        <v>0</v>
      </c>
      <c r="M58" s="42">
        <f t="shared" si="37"/>
        <v>0</v>
      </c>
      <c r="N58" s="43">
        <f t="shared" si="38"/>
        <v>0</v>
      </c>
      <c r="O58" s="44">
        <f t="shared" si="39"/>
        <v>0</v>
      </c>
      <c r="P58" s="74">
        <f t="shared" si="40"/>
        <v>0</v>
      </c>
    </row>
    <row r="59" spans="1:16" ht="16.5" customHeight="1" x14ac:dyDescent="0.25">
      <c r="A59" s="59" t="s">
        <v>78</v>
      </c>
      <c r="B59" s="108" t="s">
        <v>67</v>
      </c>
      <c r="C59" s="61" t="s">
        <v>72</v>
      </c>
      <c r="D59" s="116" t="s">
        <v>65</v>
      </c>
      <c r="E59" s="6">
        <v>94</v>
      </c>
      <c r="F59" s="5">
        <v>44</v>
      </c>
      <c r="G59" s="16">
        <v>1</v>
      </c>
      <c r="H59" s="19">
        <f>(E59+F59)</f>
        <v>138</v>
      </c>
      <c r="I59" s="23">
        <v>90</v>
      </c>
      <c r="J59" s="24">
        <v>35</v>
      </c>
      <c r="K59" s="25">
        <v>4</v>
      </c>
      <c r="L59" s="19">
        <f>(I59+J59)</f>
        <v>125</v>
      </c>
      <c r="M59" s="12">
        <f>SUM(E59,I59)</f>
        <v>184</v>
      </c>
      <c r="N59" s="13">
        <f>SUM(F59,J59)</f>
        <v>79</v>
      </c>
      <c r="O59" s="7">
        <f>SUM(M59:N59)</f>
        <v>263</v>
      </c>
      <c r="P59" s="73">
        <f>SUM(G59,K59)</f>
        <v>5</v>
      </c>
    </row>
    <row r="60" spans="1:16" ht="16.5" customHeight="1" x14ac:dyDescent="0.25">
      <c r="A60" s="77"/>
      <c r="B60" s="109"/>
      <c r="C60" s="134"/>
      <c r="D60" s="120" t="s">
        <v>66</v>
      </c>
      <c r="E60" s="82">
        <v>90</v>
      </c>
      <c r="F60" s="83">
        <v>34</v>
      </c>
      <c r="G60" s="84">
        <v>4</v>
      </c>
      <c r="H60" s="33">
        <f>(E60+F60)</f>
        <v>124</v>
      </c>
      <c r="I60" s="85">
        <v>87</v>
      </c>
      <c r="J60" s="86">
        <v>69</v>
      </c>
      <c r="K60" s="87">
        <v>0</v>
      </c>
      <c r="L60" s="33">
        <f>(I60+J60)</f>
        <v>156</v>
      </c>
      <c r="M60" s="88">
        <f>SUM(E60,I60)</f>
        <v>177</v>
      </c>
      <c r="N60" s="89">
        <f>SUM(F60,J60)</f>
        <v>103</v>
      </c>
      <c r="O60" s="90">
        <f>SUM(M60:N60)</f>
        <v>280</v>
      </c>
      <c r="P60" s="71">
        <f>SUM(G60,K60)</f>
        <v>4</v>
      </c>
    </row>
    <row r="61" spans="1:16" ht="16.5" customHeight="1" x14ac:dyDescent="0.25">
      <c r="A61" s="26"/>
      <c r="B61" s="110"/>
      <c r="C61" s="128"/>
      <c r="D61" s="122"/>
      <c r="E61" s="93"/>
      <c r="F61" s="94"/>
      <c r="G61" s="95"/>
      <c r="H61" s="33">
        <f t="shared" si="35"/>
        <v>0</v>
      </c>
      <c r="I61" s="85"/>
      <c r="J61" s="86"/>
      <c r="K61" s="87"/>
      <c r="L61" s="33">
        <f t="shared" si="36"/>
        <v>0</v>
      </c>
      <c r="M61" s="65">
        <f t="shared" si="37"/>
        <v>0</v>
      </c>
      <c r="N61" s="66">
        <f t="shared" si="38"/>
        <v>0</v>
      </c>
      <c r="O61" s="67">
        <f t="shared" si="39"/>
        <v>0</v>
      </c>
      <c r="P61" s="71">
        <f t="shared" si="40"/>
        <v>0</v>
      </c>
    </row>
    <row r="62" spans="1:16" ht="16.5" customHeight="1" thickBot="1" x14ac:dyDescent="0.3">
      <c r="A62" s="58"/>
      <c r="B62" s="111"/>
      <c r="C62" s="129"/>
      <c r="D62" s="119"/>
      <c r="E62" s="9"/>
      <c r="F62" s="8"/>
      <c r="G62" s="17"/>
      <c r="H62" s="33">
        <f t="shared" si="35"/>
        <v>0</v>
      </c>
      <c r="I62" s="20"/>
      <c r="J62" s="21"/>
      <c r="K62" s="22"/>
      <c r="L62" s="33">
        <f t="shared" si="36"/>
        <v>0</v>
      </c>
      <c r="M62" s="14">
        <f t="shared" si="37"/>
        <v>0</v>
      </c>
      <c r="N62" s="15">
        <f t="shared" si="38"/>
        <v>0</v>
      </c>
      <c r="O62" s="10">
        <f t="shared" si="39"/>
        <v>0</v>
      </c>
      <c r="P62" s="72">
        <f t="shared" si="40"/>
        <v>0</v>
      </c>
    </row>
    <row r="63" spans="1:16" ht="16.5" customHeight="1" x14ac:dyDescent="0.25">
      <c r="A63" s="26" t="s">
        <v>80</v>
      </c>
      <c r="B63" s="110" t="s">
        <v>79</v>
      </c>
      <c r="C63" s="124" t="s">
        <v>58</v>
      </c>
      <c r="D63" s="116" t="s">
        <v>66</v>
      </c>
      <c r="E63" s="6">
        <v>85</v>
      </c>
      <c r="F63" s="5">
        <v>27</v>
      </c>
      <c r="G63" s="16">
        <v>4</v>
      </c>
      <c r="H63" s="19">
        <f t="shared" si="35"/>
        <v>112</v>
      </c>
      <c r="I63" s="23">
        <v>86</v>
      </c>
      <c r="J63" s="24">
        <v>32</v>
      </c>
      <c r="K63" s="25">
        <v>5</v>
      </c>
      <c r="L63" s="19">
        <f t="shared" si="36"/>
        <v>118</v>
      </c>
      <c r="M63" s="12">
        <f t="shared" si="37"/>
        <v>171</v>
      </c>
      <c r="N63" s="13">
        <f t="shared" si="38"/>
        <v>59</v>
      </c>
      <c r="O63" s="7">
        <f t="shared" si="39"/>
        <v>230</v>
      </c>
      <c r="P63" s="73">
        <f t="shared" si="40"/>
        <v>9</v>
      </c>
    </row>
    <row r="64" spans="1:16" ht="16.5" customHeight="1" x14ac:dyDescent="0.25">
      <c r="A64" s="77"/>
      <c r="B64" s="109"/>
      <c r="C64" s="127"/>
      <c r="D64" s="117" t="s">
        <v>65</v>
      </c>
      <c r="E64" s="82">
        <v>75</v>
      </c>
      <c r="F64" s="83">
        <v>43</v>
      </c>
      <c r="G64" s="84">
        <v>1</v>
      </c>
      <c r="H64" s="33">
        <f t="shared" si="35"/>
        <v>118</v>
      </c>
      <c r="I64" s="85">
        <v>83</v>
      </c>
      <c r="J64" s="86">
        <v>44</v>
      </c>
      <c r="K64" s="87">
        <v>2</v>
      </c>
      <c r="L64" s="33">
        <f t="shared" si="36"/>
        <v>127</v>
      </c>
      <c r="M64" s="88">
        <f t="shared" si="37"/>
        <v>158</v>
      </c>
      <c r="N64" s="89">
        <f t="shared" si="38"/>
        <v>87</v>
      </c>
      <c r="O64" s="90">
        <f t="shared" si="39"/>
        <v>245</v>
      </c>
      <c r="P64" s="71">
        <f t="shared" si="40"/>
        <v>3</v>
      </c>
    </row>
    <row r="65" spans="1:16" ht="16.5" customHeight="1" x14ac:dyDescent="0.25">
      <c r="A65" s="26"/>
      <c r="B65" s="110"/>
      <c r="C65" s="128"/>
      <c r="D65" s="122"/>
      <c r="E65" s="93"/>
      <c r="F65" s="94"/>
      <c r="G65" s="95"/>
      <c r="H65" s="33">
        <f t="shared" si="35"/>
        <v>0</v>
      </c>
      <c r="I65" s="85"/>
      <c r="J65" s="86"/>
      <c r="K65" s="87"/>
      <c r="L65" s="33">
        <f t="shared" si="36"/>
        <v>0</v>
      </c>
      <c r="M65" s="65">
        <f t="shared" si="37"/>
        <v>0</v>
      </c>
      <c r="N65" s="66">
        <f t="shared" si="38"/>
        <v>0</v>
      </c>
      <c r="O65" s="67">
        <f t="shared" si="39"/>
        <v>0</v>
      </c>
      <c r="P65" s="71">
        <f t="shared" si="40"/>
        <v>0</v>
      </c>
    </row>
    <row r="66" spans="1:16" ht="16.5" customHeight="1" thickBot="1" x14ac:dyDescent="0.3">
      <c r="A66" s="18"/>
      <c r="B66" s="111"/>
      <c r="C66" s="129"/>
      <c r="D66" s="119"/>
      <c r="E66" s="36"/>
      <c r="F66" s="37"/>
      <c r="G66" s="38"/>
      <c r="H66" s="33">
        <f t="shared" si="35"/>
        <v>0</v>
      </c>
      <c r="I66" s="39"/>
      <c r="J66" s="40"/>
      <c r="K66" s="41"/>
      <c r="L66" s="33">
        <f t="shared" si="36"/>
        <v>0</v>
      </c>
      <c r="M66" s="42">
        <f t="shared" si="37"/>
        <v>0</v>
      </c>
      <c r="N66" s="43">
        <f t="shared" si="38"/>
        <v>0</v>
      </c>
      <c r="O66" s="44">
        <f t="shared" si="39"/>
        <v>0</v>
      </c>
      <c r="P66" s="74">
        <f t="shared" si="40"/>
        <v>0</v>
      </c>
    </row>
    <row r="67" spans="1:16" ht="16.5" customHeight="1" x14ac:dyDescent="0.25">
      <c r="A67" s="136" t="s">
        <v>81</v>
      </c>
      <c r="B67" s="110" t="s">
        <v>79</v>
      </c>
      <c r="C67" s="124" t="s">
        <v>58</v>
      </c>
      <c r="D67" s="126" t="s">
        <v>66</v>
      </c>
      <c r="E67" s="6">
        <v>81</v>
      </c>
      <c r="F67" s="5">
        <v>51</v>
      </c>
      <c r="G67" s="16">
        <v>1</v>
      </c>
      <c r="H67" s="19">
        <f t="shared" ref="H67:H74" si="41">(E67+F67)</f>
        <v>132</v>
      </c>
      <c r="I67" s="23">
        <v>83</v>
      </c>
      <c r="J67" s="24">
        <v>26</v>
      </c>
      <c r="K67" s="25">
        <v>4</v>
      </c>
      <c r="L67" s="19">
        <f t="shared" ref="L67:L74" si="42">(I67+J67)</f>
        <v>109</v>
      </c>
      <c r="M67" s="12">
        <f t="shared" ref="M67:N74" si="43">SUM(E67,I67)</f>
        <v>164</v>
      </c>
      <c r="N67" s="13">
        <f t="shared" si="43"/>
        <v>77</v>
      </c>
      <c r="O67" s="7">
        <f t="shared" ref="O67:O74" si="44">SUM(M67:N67)</f>
        <v>241</v>
      </c>
      <c r="P67" s="73">
        <f t="shared" ref="P67:P74" si="45">SUM(G67,K67)</f>
        <v>5</v>
      </c>
    </row>
    <row r="68" spans="1:16" ht="16.5" customHeight="1" x14ac:dyDescent="0.25">
      <c r="A68" s="26"/>
      <c r="B68" s="110"/>
      <c r="C68" s="134"/>
      <c r="D68" s="135" t="s">
        <v>65</v>
      </c>
      <c r="E68" s="82">
        <v>79</v>
      </c>
      <c r="F68" s="83">
        <v>26</v>
      </c>
      <c r="G68" s="84">
        <v>4</v>
      </c>
      <c r="H68" s="33">
        <f t="shared" si="41"/>
        <v>105</v>
      </c>
      <c r="I68" s="85">
        <v>77</v>
      </c>
      <c r="J68" s="86">
        <v>18</v>
      </c>
      <c r="K68" s="87">
        <v>9</v>
      </c>
      <c r="L68" s="33">
        <f t="shared" si="42"/>
        <v>95</v>
      </c>
      <c r="M68" s="88">
        <f t="shared" si="43"/>
        <v>156</v>
      </c>
      <c r="N68" s="89">
        <f t="shared" si="43"/>
        <v>44</v>
      </c>
      <c r="O68" s="90">
        <f t="shared" si="44"/>
        <v>200</v>
      </c>
      <c r="P68" s="71">
        <f t="shared" si="45"/>
        <v>13</v>
      </c>
    </row>
    <row r="69" spans="1:16" ht="16.5" customHeight="1" x14ac:dyDescent="0.25">
      <c r="A69" s="26"/>
      <c r="B69" s="110"/>
      <c r="C69" s="130"/>
      <c r="D69" s="121"/>
      <c r="E69" s="93"/>
      <c r="F69" s="94"/>
      <c r="G69" s="95"/>
      <c r="H69" s="33">
        <f t="shared" si="41"/>
        <v>0</v>
      </c>
      <c r="I69" s="85"/>
      <c r="J69" s="86"/>
      <c r="K69" s="87"/>
      <c r="L69" s="33">
        <f t="shared" si="42"/>
        <v>0</v>
      </c>
      <c r="M69" s="65">
        <f t="shared" si="43"/>
        <v>0</v>
      </c>
      <c r="N69" s="66">
        <f t="shared" si="43"/>
        <v>0</v>
      </c>
      <c r="O69" s="67">
        <f t="shared" si="44"/>
        <v>0</v>
      </c>
      <c r="P69" s="71">
        <f t="shared" si="45"/>
        <v>0</v>
      </c>
    </row>
    <row r="70" spans="1:16" ht="16.5" customHeight="1" thickBot="1" x14ac:dyDescent="0.3">
      <c r="A70" s="58"/>
      <c r="B70" s="111"/>
      <c r="C70" s="137"/>
      <c r="D70" s="138"/>
      <c r="E70" s="9"/>
      <c r="F70" s="8"/>
      <c r="G70" s="17"/>
      <c r="H70" s="33">
        <f t="shared" si="41"/>
        <v>0</v>
      </c>
      <c r="I70" s="20"/>
      <c r="J70" s="21"/>
      <c r="K70" s="22"/>
      <c r="L70" s="33">
        <f t="shared" si="42"/>
        <v>0</v>
      </c>
      <c r="M70" s="14">
        <f t="shared" si="43"/>
        <v>0</v>
      </c>
      <c r="N70" s="15">
        <f t="shared" si="43"/>
        <v>0</v>
      </c>
      <c r="O70" s="10">
        <f t="shared" si="44"/>
        <v>0</v>
      </c>
      <c r="P70" s="72">
        <f t="shared" si="45"/>
        <v>0</v>
      </c>
    </row>
    <row r="71" spans="1:16" ht="16.5" customHeight="1" x14ac:dyDescent="0.25">
      <c r="A71" s="26" t="s">
        <v>85</v>
      </c>
      <c r="B71" s="110" t="s">
        <v>83</v>
      </c>
      <c r="C71" s="124"/>
      <c r="D71" s="116"/>
      <c r="E71" s="153"/>
      <c r="F71" s="24"/>
      <c r="G71" s="25"/>
      <c r="H71" s="19">
        <f t="shared" si="41"/>
        <v>0</v>
      </c>
      <c r="I71" s="23"/>
      <c r="J71" s="24"/>
      <c r="K71" s="24"/>
      <c r="L71" s="19">
        <f t="shared" si="42"/>
        <v>0</v>
      </c>
      <c r="M71" s="12">
        <f t="shared" si="43"/>
        <v>0</v>
      </c>
      <c r="N71" s="13">
        <f t="shared" si="43"/>
        <v>0</v>
      </c>
      <c r="O71" s="7">
        <f t="shared" si="44"/>
        <v>0</v>
      </c>
      <c r="P71" s="73">
        <f t="shared" si="45"/>
        <v>0</v>
      </c>
    </row>
    <row r="72" spans="1:16" ht="16.5" customHeight="1" x14ac:dyDescent="0.25">
      <c r="A72" s="77"/>
      <c r="B72" s="109"/>
      <c r="C72" s="128" t="s">
        <v>58</v>
      </c>
      <c r="D72" s="122" t="s">
        <v>65</v>
      </c>
      <c r="E72" s="93">
        <v>79</v>
      </c>
      <c r="F72" s="94">
        <v>48</v>
      </c>
      <c r="G72" s="95">
        <v>3</v>
      </c>
      <c r="H72" s="33">
        <f t="shared" si="41"/>
        <v>127</v>
      </c>
      <c r="I72" s="85">
        <v>70</v>
      </c>
      <c r="J72" s="86">
        <v>35</v>
      </c>
      <c r="K72" s="87">
        <v>3</v>
      </c>
      <c r="L72" s="33">
        <f t="shared" si="42"/>
        <v>105</v>
      </c>
      <c r="M72" s="88">
        <f t="shared" si="43"/>
        <v>149</v>
      </c>
      <c r="N72" s="89">
        <f t="shared" si="43"/>
        <v>83</v>
      </c>
      <c r="O72" s="90">
        <f t="shared" si="44"/>
        <v>232</v>
      </c>
      <c r="P72" s="71">
        <f t="shared" si="45"/>
        <v>6</v>
      </c>
    </row>
    <row r="73" spans="1:16" ht="16.5" customHeight="1" x14ac:dyDescent="0.25">
      <c r="A73" s="26"/>
      <c r="B73" s="110"/>
      <c r="C73" s="128"/>
      <c r="D73" s="122"/>
      <c r="E73" s="93"/>
      <c r="F73" s="94"/>
      <c r="G73" s="95"/>
      <c r="H73" s="33">
        <f t="shared" si="41"/>
        <v>0</v>
      </c>
      <c r="I73" s="85"/>
      <c r="J73" s="86"/>
      <c r="K73" s="87"/>
      <c r="L73" s="33">
        <f t="shared" si="42"/>
        <v>0</v>
      </c>
      <c r="M73" s="65">
        <f t="shared" si="43"/>
        <v>0</v>
      </c>
      <c r="N73" s="66">
        <f t="shared" si="43"/>
        <v>0</v>
      </c>
      <c r="O73" s="67">
        <f t="shared" si="44"/>
        <v>0</v>
      </c>
      <c r="P73" s="71">
        <f t="shared" si="45"/>
        <v>0</v>
      </c>
    </row>
    <row r="74" spans="1:16" ht="16.5" customHeight="1" thickBot="1" x14ac:dyDescent="0.3">
      <c r="A74" s="18"/>
      <c r="B74" s="111"/>
      <c r="C74" s="129"/>
      <c r="D74" s="119"/>
      <c r="E74" s="9"/>
      <c r="F74" s="8"/>
      <c r="G74" s="17"/>
      <c r="H74" s="33">
        <f t="shared" si="41"/>
        <v>0</v>
      </c>
      <c r="I74" s="20"/>
      <c r="J74" s="21"/>
      <c r="K74" s="22"/>
      <c r="L74" s="33">
        <f t="shared" si="42"/>
        <v>0</v>
      </c>
      <c r="M74" s="14">
        <f t="shared" si="43"/>
        <v>0</v>
      </c>
      <c r="N74" s="15">
        <f t="shared" si="43"/>
        <v>0</v>
      </c>
      <c r="O74" s="10">
        <f t="shared" si="44"/>
        <v>0</v>
      </c>
      <c r="P74" s="72">
        <f t="shared" si="45"/>
        <v>0</v>
      </c>
    </row>
    <row r="75" spans="1:16" ht="16.5" customHeight="1" x14ac:dyDescent="0.25">
      <c r="A75" s="59" t="s">
        <v>86</v>
      </c>
      <c r="B75" s="110" t="s">
        <v>83</v>
      </c>
      <c r="C75" s="124"/>
      <c r="D75" s="116"/>
      <c r="E75" s="153"/>
      <c r="F75" s="24"/>
      <c r="G75" s="25"/>
      <c r="H75" s="19">
        <f>(E75+F75)</f>
        <v>0</v>
      </c>
      <c r="I75" s="23"/>
      <c r="J75" s="24"/>
      <c r="K75" s="24"/>
      <c r="L75" s="19">
        <f>(I75+J75)</f>
        <v>0</v>
      </c>
      <c r="M75" s="12">
        <f t="shared" ref="M75:N77" si="46">SUM(E75,I75)</f>
        <v>0</v>
      </c>
      <c r="N75" s="13">
        <f t="shared" si="46"/>
        <v>0</v>
      </c>
      <c r="O75" s="7">
        <f>SUM(M75:N75)</f>
        <v>0</v>
      </c>
      <c r="P75" s="73">
        <f>SUM(G75,K75)</f>
        <v>0</v>
      </c>
    </row>
    <row r="76" spans="1:16" ht="16.5" customHeight="1" x14ac:dyDescent="0.25">
      <c r="A76" s="77"/>
      <c r="B76" s="109"/>
      <c r="C76" s="128" t="s">
        <v>58</v>
      </c>
      <c r="D76" s="122" t="s">
        <v>65</v>
      </c>
      <c r="E76" s="93">
        <v>87</v>
      </c>
      <c r="F76" s="94">
        <v>26</v>
      </c>
      <c r="G76" s="95">
        <v>5</v>
      </c>
      <c r="H76" s="33">
        <f>(E76+F76)</f>
        <v>113</v>
      </c>
      <c r="I76" s="85">
        <v>82</v>
      </c>
      <c r="J76" s="86">
        <v>35</v>
      </c>
      <c r="K76" s="87">
        <v>4</v>
      </c>
      <c r="L76" s="33">
        <f>(I76+J76)</f>
        <v>117</v>
      </c>
      <c r="M76" s="88">
        <f t="shared" si="46"/>
        <v>169</v>
      </c>
      <c r="N76" s="89">
        <f t="shared" si="46"/>
        <v>61</v>
      </c>
      <c r="O76" s="90">
        <f>SUM(M76:N76)</f>
        <v>230</v>
      </c>
      <c r="P76" s="71">
        <f>SUM(G76,K76)</f>
        <v>9</v>
      </c>
    </row>
    <row r="77" spans="1:16" ht="16.5" customHeight="1" x14ac:dyDescent="0.25">
      <c r="A77" s="26"/>
      <c r="B77" s="110"/>
      <c r="C77" s="128"/>
      <c r="D77" s="122"/>
      <c r="E77" s="93"/>
      <c r="F77" s="94"/>
      <c r="G77" s="95"/>
      <c r="H77" s="33">
        <f>(E77+F77)</f>
        <v>0</v>
      </c>
      <c r="I77" s="85"/>
      <c r="J77" s="86"/>
      <c r="K77" s="87"/>
      <c r="L77" s="33">
        <f>(I77+J77)</f>
        <v>0</v>
      </c>
      <c r="M77" s="65">
        <f t="shared" si="46"/>
        <v>0</v>
      </c>
      <c r="N77" s="66">
        <f t="shared" si="46"/>
        <v>0</v>
      </c>
      <c r="O77" s="67">
        <f>SUM(M77:N77)</f>
        <v>0</v>
      </c>
      <c r="P77" s="71">
        <f>SUM(G77,K77)</f>
        <v>0</v>
      </c>
    </row>
    <row r="78" spans="1:16" ht="16.5" customHeight="1" thickBot="1" x14ac:dyDescent="0.3">
      <c r="A78" s="18"/>
      <c r="B78" s="111"/>
      <c r="C78" s="129"/>
      <c r="D78" s="119"/>
      <c r="E78" s="36"/>
      <c r="F78" s="37"/>
      <c r="G78" s="38"/>
      <c r="H78" s="33">
        <f t="shared" si="35"/>
        <v>0</v>
      </c>
      <c r="I78" s="39"/>
      <c r="J78" s="40"/>
      <c r="K78" s="41"/>
      <c r="L78" s="33">
        <f t="shared" si="36"/>
        <v>0</v>
      </c>
      <c r="M78" s="42">
        <f t="shared" si="37"/>
        <v>0</v>
      </c>
      <c r="N78" s="43">
        <f t="shared" si="38"/>
        <v>0</v>
      </c>
      <c r="O78" s="44">
        <f t="shared" si="39"/>
        <v>0</v>
      </c>
      <c r="P78" s="74">
        <f t="shared" si="40"/>
        <v>0</v>
      </c>
    </row>
    <row r="79" spans="1:16" ht="16.5" customHeight="1" x14ac:dyDescent="0.25">
      <c r="A79" s="26" t="s">
        <v>87</v>
      </c>
      <c r="B79" s="110" t="s">
        <v>83</v>
      </c>
      <c r="C79" s="124"/>
      <c r="D79" s="116"/>
      <c r="E79" s="153"/>
      <c r="F79" s="24"/>
      <c r="G79" s="25"/>
      <c r="H79" s="19">
        <f>(E79+F79)</f>
        <v>0</v>
      </c>
      <c r="I79" s="23"/>
      <c r="J79" s="24"/>
      <c r="K79" s="24"/>
      <c r="L79" s="19">
        <f>(I79+J79)</f>
        <v>0</v>
      </c>
      <c r="M79" s="12">
        <f t="shared" ref="M79:N81" si="47">SUM(E79,I79)</f>
        <v>0</v>
      </c>
      <c r="N79" s="13">
        <f t="shared" si="47"/>
        <v>0</v>
      </c>
      <c r="O79" s="7">
        <f>SUM(M79:N79)</f>
        <v>0</v>
      </c>
      <c r="P79" s="73">
        <f>SUM(G79,K79)</f>
        <v>0</v>
      </c>
    </row>
    <row r="80" spans="1:16" ht="16.5" customHeight="1" x14ac:dyDescent="0.25">
      <c r="A80" s="77"/>
      <c r="B80" s="109"/>
      <c r="C80" s="128" t="s">
        <v>58</v>
      </c>
      <c r="D80" s="122" t="s">
        <v>66</v>
      </c>
      <c r="E80" s="93">
        <v>72</v>
      </c>
      <c r="F80" s="94">
        <v>27</v>
      </c>
      <c r="G80" s="95">
        <v>6</v>
      </c>
      <c r="H80" s="33">
        <f>(E80+F80)</f>
        <v>99</v>
      </c>
      <c r="I80" s="85">
        <v>57</v>
      </c>
      <c r="J80" s="86">
        <v>16</v>
      </c>
      <c r="K80" s="87">
        <v>9</v>
      </c>
      <c r="L80" s="33">
        <f>(I80+J80)</f>
        <v>73</v>
      </c>
      <c r="M80" s="88">
        <f t="shared" si="47"/>
        <v>129</v>
      </c>
      <c r="N80" s="89">
        <f t="shared" si="47"/>
        <v>43</v>
      </c>
      <c r="O80" s="90">
        <f>SUM(M80:N80)</f>
        <v>172</v>
      </c>
      <c r="P80" s="71">
        <f>SUM(G80,K80)</f>
        <v>15</v>
      </c>
    </row>
    <row r="81" spans="1:16" ht="16.5" customHeight="1" x14ac:dyDescent="0.25">
      <c r="A81" s="26"/>
      <c r="B81" s="110"/>
      <c r="C81" s="128"/>
      <c r="D81" s="121"/>
      <c r="E81" s="93"/>
      <c r="F81" s="94"/>
      <c r="G81" s="95"/>
      <c r="H81" s="33">
        <f>(E81+F81)</f>
        <v>0</v>
      </c>
      <c r="I81" s="85"/>
      <c r="J81" s="86"/>
      <c r="K81" s="87"/>
      <c r="L81" s="33">
        <f>(I81+J81)</f>
        <v>0</v>
      </c>
      <c r="M81" s="65">
        <f t="shared" si="47"/>
        <v>0</v>
      </c>
      <c r="N81" s="66">
        <f t="shared" si="47"/>
        <v>0</v>
      </c>
      <c r="O81" s="67">
        <f>SUM(M81:N81)</f>
        <v>0</v>
      </c>
      <c r="P81" s="71">
        <f>SUM(G81,K81)</f>
        <v>0</v>
      </c>
    </row>
    <row r="82" spans="1:16" ht="16.5" customHeight="1" thickBot="1" x14ac:dyDescent="0.3">
      <c r="A82" s="18"/>
      <c r="B82" s="111"/>
      <c r="C82" s="129"/>
      <c r="D82" s="119"/>
      <c r="E82" s="9"/>
      <c r="F82" s="8"/>
      <c r="G82" s="17"/>
      <c r="H82" s="33">
        <f t="shared" si="35"/>
        <v>0</v>
      </c>
      <c r="I82" s="20"/>
      <c r="J82" s="21"/>
      <c r="K82" s="22"/>
      <c r="L82" s="33">
        <f t="shared" si="36"/>
        <v>0</v>
      </c>
      <c r="M82" s="14">
        <f t="shared" si="37"/>
        <v>0</v>
      </c>
      <c r="N82" s="15">
        <f t="shared" si="38"/>
        <v>0</v>
      </c>
      <c r="O82" s="10">
        <f t="shared" si="39"/>
        <v>0</v>
      </c>
      <c r="P82" s="72">
        <f t="shared" si="40"/>
        <v>0</v>
      </c>
    </row>
    <row r="83" spans="1:16" ht="16.5" customHeight="1" x14ac:dyDescent="0.25">
      <c r="A83" s="59" t="s">
        <v>88</v>
      </c>
      <c r="B83" s="110" t="s">
        <v>83</v>
      </c>
      <c r="C83" s="124"/>
      <c r="D83" s="116"/>
      <c r="E83" s="153"/>
      <c r="F83" s="24"/>
      <c r="G83" s="25"/>
      <c r="H83" s="19">
        <f t="shared" ref="H83:H93" si="48">(E83+F83)</f>
        <v>0</v>
      </c>
      <c r="I83" s="23"/>
      <c r="J83" s="24"/>
      <c r="K83" s="24"/>
      <c r="L83" s="19">
        <f t="shared" ref="L83:L93" si="49">(I83+J83)</f>
        <v>0</v>
      </c>
      <c r="M83" s="12">
        <f t="shared" ref="M83:N90" si="50">SUM(E83,I83)</f>
        <v>0</v>
      </c>
      <c r="N83" s="13">
        <f t="shared" si="50"/>
        <v>0</v>
      </c>
      <c r="O83" s="7">
        <f t="shared" ref="O83:O93" si="51">SUM(M83:N83)</f>
        <v>0</v>
      </c>
      <c r="P83" s="73">
        <f t="shared" ref="P83:P93" si="52">SUM(G83,K83)</f>
        <v>0</v>
      </c>
    </row>
    <row r="84" spans="1:16" ht="16.5" customHeight="1" x14ac:dyDescent="0.25">
      <c r="A84" s="77"/>
      <c r="B84" s="109"/>
      <c r="C84" s="128" t="s">
        <v>58</v>
      </c>
      <c r="D84" s="122" t="s">
        <v>66</v>
      </c>
      <c r="E84" s="93">
        <v>69</v>
      </c>
      <c r="F84" s="94">
        <v>14</v>
      </c>
      <c r="G84" s="95">
        <v>9</v>
      </c>
      <c r="H84" s="33">
        <f t="shared" si="48"/>
        <v>83</v>
      </c>
      <c r="I84" s="85">
        <v>77</v>
      </c>
      <c r="J84" s="86">
        <v>21</v>
      </c>
      <c r="K84" s="87">
        <v>7</v>
      </c>
      <c r="L84" s="33">
        <f t="shared" si="49"/>
        <v>98</v>
      </c>
      <c r="M84" s="88">
        <f t="shared" si="50"/>
        <v>146</v>
      </c>
      <c r="N84" s="89">
        <f t="shared" si="50"/>
        <v>35</v>
      </c>
      <c r="O84" s="90">
        <f t="shared" si="51"/>
        <v>181</v>
      </c>
      <c r="P84" s="71">
        <f t="shared" si="52"/>
        <v>16</v>
      </c>
    </row>
    <row r="85" spans="1:16" ht="16.5" customHeight="1" x14ac:dyDescent="0.25">
      <c r="A85" s="26"/>
      <c r="B85" s="110"/>
      <c r="C85" s="130"/>
      <c r="D85" s="121"/>
      <c r="E85" s="93"/>
      <c r="F85" s="94"/>
      <c r="G85" s="95"/>
      <c r="H85" s="33">
        <f t="shared" si="48"/>
        <v>0</v>
      </c>
      <c r="I85" s="85"/>
      <c r="J85" s="86"/>
      <c r="K85" s="87"/>
      <c r="L85" s="33">
        <f t="shared" si="49"/>
        <v>0</v>
      </c>
      <c r="M85" s="65">
        <f t="shared" si="50"/>
        <v>0</v>
      </c>
      <c r="N85" s="66">
        <f t="shared" si="50"/>
        <v>0</v>
      </c>
      <c r="O85" s="67">
        <f t="shared" si="51"/>
        <v>0</v>
      </c>
      <c r="P85" s="71">
        <f t="shared" si="52"/>
        <v>0</v>
      </c>
    </row>
    <row r="86" spans="1:16" ht="16.5" customHeight="1" thickBot="1" x14ac:dyDescent="0.3">
      <c r="A86" s="18"/>
      <c r="B86" s="111"/>
      <c r="C86" s="137"/>
      <c r="D86" s="138"/>
      <c r="E86" s="36"/>
      <c r="F86" s="37"/>
      <c r="G86" s="38"/>
      <c r="H86" s="33">
        <f t="shared" si="48"/>
        <v>0</v>
      </c>
      <c r="I86" s="39"/>
      <c r="J86" s="40"/>
      <c r="K86" s="41"/>
      <c r="L86" s="33">
        <f t="shared" si="49"/>
        <v>0</v>
      </c>
      <c r="M86" s="42">
        <f t="shared" si="50"/>
        <v>0</v>
      </c>
      <c r="N86" s="43">
        <f t="shared" si="50"/>
        <v>0</v>
      </c>
      <c r="O86" s="44">
        <f t="shared" si="51"/>
        <v>0</v>
      </c>
      <c r="P86" s="74">
        <f t="shared" si="52"/>
        <v>0</v>
      </c>
    </row>
    <row r="87" spans="1:16" ht="16.5" customHeight="1" x14ac:dyDescent="0.25">
      <c r="A87" s="59" t="s">
        <v>89</v>
      </c>
      <c r="B87" s="108" t="s">
        <v>55</v>
      </c>
      <c r="C87" s="133"/>
      <c r="D87" s="126"/>
      <c r="E87" s="155"/>
      <c r="F87" s="156"/>
      <c r="G87" s="156"/>
      <c r="H87" s="19">
        <f t="shared" si="48"/>
        <v>0</v>
      </c>
      <c r="I87" s="157"/>
      <c r="J87" s="156"/>
      <c r="K87" s="156"/>
      <c r="L87" s="19">
        <f t="shared" si="49"/>
        <v>0</v>
      </c>
      <c r="M87" s="12">
        <f t="shared" si="50"/>
        <v>0</v>
      </c>
      <c r="N87" s="13">
        <f t="shared" si="50"/>
        <v>0</v>
      </c>
      <c r="O87" s="7">
        <f t="shared" si="51"/>
        <v>0</v>
      </c>
      <c r="P87" s="73">
        <f t="shared" si="52"/>
        <v>0</v>
      </c>
    </row>
    <row r="88" spans="1:16" ht="16.5" customHeight="1" x14ac:dyDescent="0.25">
      <c r="A88" s="77"/>
      <c r="B88" s="109"/>
      <c r="C88" s="154" t="s">
        <v>58</v>
      </c>
      <c r="D88" s="121" t="s">
        <v>65</v>
      </c>
      <c r="E88" s="93">
        <v>78</v>
      </c>
      <c r="F88" s="94">
        <v>34</v>
      </c>
      <c r="G88" s="95">
        <v>5</v>
      </c>
      <c r="H88" s="33">
        <f t="shared" si="48"/>
        <v>112</v>
      </c>
      <c r="I88" s="85">
        <v>88</v>
      </c>
      <c r="J88" s="86">
        <v>26</v>
      </c>
      <c r="K88" s="87">
        <v>4</v>
      </c>
      <c r="L88" s="33">
        <f t="shared" si="49"/>
        <v>114</v>
      </c>
      <c r="M88" s="88">
        <f t="shared" si="50"/>
        <v>166</v>
      </c>
      <c r="N88" s="89">
        <f t="shared" si="50"/>
        <v>60</v>
      </c>
      <c r="O88" s="90">
        <f t="shared" si="51"/>
        <v>226</v>
      </c>
      <c r="P88" s="71">
        <f t="shared" si="52"/>
        <v>9</v>
      </c>
    </row>
    <row r="89" spans="1:16" ht="16.5" customHeight="1" x14ac:dyDescent="0.25">
      <c r="A89" s="26"/>
      <c r="B89" s="110"/>
      <c r="C89" s="130"/>
      <c r="D89" s="121"/>
      <c r="E89" s="93"/>
      <c r="F89" s="94"/>
      <c r="G89" s="95"/>
      <c r="H89" s="33">
        <f t="shared" si="48"/>
        <v>0</v>
      </c>
      <c r="I89" s="85"/>
      <c r="J89" s="86"/>
      <c r="K89" s="87"/>
      <c r="L89" s="33">
        <f t="shared" si="49"/>
        <v>0</v>
      </c>
      <c r="M89" s="65">
        <f t="shared" si="50"/>
        <v>0</v>
      </c>
      <c r="N89" s="66">
        <f t="shared" si="50"/>
        <v>0</v>
      </c>
      <c r="O89" s="67">
        <f t="shared" si="51"/>
        <v>0</v>
      </c>
      <c r="P89" s="71">
        <f t="shared" si="52"/>
        <v>0</v>
      </c>
    </row>
    <row r="90" spans="1:16" ht="16.5" customHeight="1" thickBot="1" x14ac:dyDescent="0.3">
      <c r="A90" s="18"/>
      <c r="B90" s="111"/>
      <c r="C90" s="137"/>
      <c r="D90" s="138"/>
      <c r="E90" s="36"/>
      <c r="F90" s="37"/>
      <c r="G90" s="38"/>
      <c r="H90" s="33">
        <f t="shared" si="48"/>
        <v>0</v>
      </c>
      <c r="I90" s="39"/>
      <c r="J90" s="40"/>
      <c r="K90" s="41"/>
      <c r="L90" s="33">
        <f t="shared" si="49"/>
        <v>0</v>
      </c>
      <c r="M90" s="42">
        <f t="shared" si="50"/>
        <v>0</v>
      </c>
      <c r="N90" s="43">
        <f t="shared" si="50"/>
        <v>0</v>
      </c>
      <c r="O90" s="44">
        <f t="shared" si="51"/>
        <v>0</v>
      </c>
      <c r="P90" s="74">
        <f t="shared" si="52"/>
        <v>0</v>
      </c>
    </row>
    <row r="91" spans="1:16" ht="16.5" customHeight="1" x14ac:dyDescent="0.25">
      <c r="A91" s="59" t="s">
        <v>90</v>
      </c>
      <c r="B91" s="110" t="s">
        <v>91</v>
      </c>
      <c r="C91" s="158"/>
      <c r="D91" s="116"/>
      <c r="E91" s="155"/>
      <c r="F91" s="156"/>
      <c r="G91" s="156"/>
      <c r="H91" s="19">
        <f t="shared" si="48"/>
        <v>0</v>
      </c>
      <c r="I91" s="157"/>
      <c r="J91" s="156"/>
      <c r="K91" s="156"/>
      <c r="L91" s="19">
        <f t="shared" si="49"/>
        <v>0</v>
      </c>
      <c r="M91" s="12">
        <f t="shared" ref="M91:N93" si="53">SUM(E91,I91)</f>
        <v>0</v>
      </c>
      <c r="N91" s="13">
        <f t="shared" si="53"/>
        <v>0</v>
      </c>
      <c r="O91" s="7">
        <f t="shared" si="51"/>
        <v>0</v>
      </c>
      <c r="P91" s="73">
        <f t="shared" si="52"/>
        <v>0</v>
      </c>
    </row>
    <row r="92" spans="1:16" ht="16.5" customHeight="1" x14ac:dyDescent="0.25">
      <c r="A92" s="77"/>
      <c r="B92" s="109"/>
      <c r="C92" s="123" t="s">
        <v>58</v>
      </c>
      <c r="D92" s="122" t="s">
        <v>66</v>
      </c>
      <c r="E92" s="93">
        <v>75</v>
      </c>
      <c r="F92" s="94">
        <v>17</v>
      </c>
      <c r="G92" s="95">
        <v>8</v>
      </c>
      <c r="H92" s="33">
        <f t="shared" si="48"/>
        <v>92</v>
      </c>
      <c r="I92" s="85">
        <v>85</v>
      </c>
      <c r="J92" s="86">
        <v>16</v>
      </c>
      <c r="K92" s="87">
        <v>8</v>
      </c>
      <c r="L92" s="33">
        <f t="shared" si="49"/>
        <v>101</v>
      </c>
      <c r="M92" s="88">
        <f t="shared" si="53"/>
        <v>160</v>
      </c>
      <c r="N92" s="89">
        <f t="shared" si="53"/>
        <v>33</v>
      </c>
      <c r="O92" s="90">
        <f t="shared" si="51"/>
        <v>193</v>
      </c>
      <c r="P92" s="71">
        <f t="shared" si="52"/>
        <v>16</v>
      </c>
    </row>
    <row r="93" spans="1:16" ht="16.5" customHeight="1" x14ac:dyDescent="0.25">
      <c r="A93" s="26"/>
      <c r="B93" s="110"/>
      <c r="C93" s="123"/>
      <c r="D93" s="122"/>
      <c r="E93" s="93"/>
      <c r="F93" s="94"/>
      <c r="G93" s="95"/>
      <c r="H93" s="33">
        <f t="shared" si="48"/>
        <v>0</v>
      </c>
      <c r="I93" s="85"/>
      <c r="J93" s="86"/>
      <c r="K93" s="87"/>
      <c r="L93" s="33">
        <f t="shared" si="49"/>
        <v>0</v>
      </c>
      <c r="M93" s="65">
        <f t="shared" si="53"/>
        <v>0</v>
      </c>
      <c r="N93" s="66">
        <f t="shared" si="53"/>
        <v>0</v>
      </c>
      <c r="O93" s="67">
        <f t="shared" si="51"/>
        <v>0</v>
      </c>
      <c r="P93" s="71">
        <f t="shared" si="52"/>
        <v>0</v>
      </c>
    </row>
    <row r="94" spans="1:16" ht="16.5" customHeight="1" thickBot="1" x14ac:dyDescent="0.3">
      <c r="A94" s="58"/>
      <c r="B94" s="111"/>
      <c r="C94" s="132"/>
      <c r="D94" s="119"/>
      <c r="E94" s="9"/>
      <c r="F94" s="8"/>
      <c r="G94" s="17"/>
      <c r="H94" s="33">
        <f t="shared" ref="H94:H102" si="54">(E94+F94)</f>
        <v>0</v>
      </c>
      <c r="I94" s="20"/>
      <c r="J94" s="21"/>
      <c r="K94" s="22"/>
      <c r="L94" s="33">
        <f t="shared" ref="L94:L102" si="55">(I94+J94)</f>
        <v>0</v>
      </c>
      <c r="M94" s="14">
        <f t="shared" ref="M94:M102" si="56">SUM(E94,I94)</f>
        <v>0</v>
      </c>
      <c r="N94" s="15">
        <f t="shared" ref="N94:N102" si="57">SUM(F94,J94)</f>
        <v>0</v>
      </c>
      <c r="O94" s="10">
        <f t="shared" ref="O94:O102" si="58">SUM(M94:N94)</f>
        <v>0</v>
      </c>
      <c r="P94" s="72">
        <f t="shared" ref="P94:P102" si="59">SUM(G94,K94)</f>
        <v>0</v>
      </c>
    </row>
    <row r="95" spans="1:16" ht="16.5" customHeight="1" x14ac:dyDescent="0.25">
      <c r="A95" s="26" t="s">
        <v>92</v>
      </c>
      <c r="B95" s="110" t="s">
        <v>91</v>
      </c>
      <c r="C95" s="123"/>
      <c r="D95" s="116"/>
      <c r="E95" s="153"/>
      <c r="F95" s="24"/>
      <c r="G95" s="24"/>
      <c r="H95" s="19">
        <f t="shared" si="54"/>
        <v>0</v>
      </c>
      <c r="I95" s="23"/>
      <c r="J95" s="24"/>
      <c r="K95" s="24"/>
      <c r="L95" s="19">
        <f t="shared" si="55"/>
        <v>0</v>
      </c>
      <c r="M95" s="12">
        <f t="shared" si="56"/>
        <v>0</v>
      </c>
      <c r="N95" s="13">
        <f t="shared" si="57"/>
        <v>0</v>
      </c>
      <c r="O95" s="7">
        <f t="shared" si="58"/>
        <v>0</v>
      </c>
      <c r="P95" s="73">
        <f t="shared" si="59"/>
        <v>0</v>
      </c>
    </row>
    <row r="96" spans="1:16" ht="16.5" customHeight="1" x14ac:dyDescent="0.25">
      <c r="A96" s="77"/>
      <c r="B96" s="109"/>
      <c r="C96" s="123" t="s">
        <v>58</v>
      </c>
      <c r="D96" s="122" t="s">
        <v>65</v>
      </c>
      <c r="E96" s="93">
        <v>87</v>
      </c>
      <c r="F96" s="94">
        <v>53</v>
      </c>
      <c r="G96" s="95">
        <v>1</v>
      </c>
      <c r="H96" s="33">
        <f t="shared" si="54"/>
        <v>140</v>
      </c>
      <c r="I96" s="85">
        <v>87</v>
      </c>
      <c r="J96" s="86">
        <v>43</v>
      </c>
      <c r="K96" s="87">
        <v>0</v>
      </c>
      <c r="L96" s="33">
        <f t="shared" si="55"/>
        <v>130</v>
      </c>
      <c r="M96" s="88">
        <f t="shared" si="56"/>
        <v>174</v>
      </c>
      <c r="N96" s="89">
        <f t="shared" si="57"/>
        <v>96</v>
      </c>
      <c r="O96" s="90">
        <f t="shared" si="58"/>
        <v>270</v>
      </c>
      <c r="P96" s="71">
        <f t="shared" si="59"/>
        <v>1</v>
      </c>
    </row>
    <row r="97" spans="1:16" ht="16.5" customHeight="1" x14ac:dyDescent="0.25">
      <c r="A97" s="26"/>
      <c r="B97" s="110"/>
      <c r="C97" s="123"/>
      <c r="D97" s="122"/>
      <c r="E97" s="93"/>
      <c r="F97" s="94"/>
      <c r="G97" s="95"/>
      <c r="H97" s="33">
        <f t="shared" si="54"/>
        <v>0</v>
      </c>
      <c r="I97" s="85"/>
      <c r="J97" s="86"/>
      <c r="K97" s="87"/>
      <c r="L97" s="33">
        <f t="shared" si="55"/>
        <v>0</v>
      </c>
      <c r="M97" s="65">
        <f t="shared" si="56"/>
        <v>0</v>
      </c>
      <c r="N97" s="66">
        <f t="shared" si="57"/>
        <v>0</v>
      </c>
      <c r="O97" s="67">
        <f t="shared" si="58"/>
        <v>0</v>
      </c>
      <c r="P97" s="71">
        <f t="shared" si="59"/>
        <v>0</v>
      </c>
    </row>
    <row r="98" spans="1:16" ht="16.5" customHeight="1" thickBot="1" x14ac:dyDescent="0.3">
      <c r="A98" s="18"/>
      <c r="B98" s="111"/>
      <c r="C98" s="132"/>
      <c r="D98" s="119"/>
      <c r="E98" s="9"/>
      <c r="F98" s="8"/>
      <c r="G98" s="17"/>
      <c r="H98" s="33">
        <f t="shared" si="54"/>
        <v>0</v>
      </c>
      <c r="I98" s="20"/>
      <c r="J98" s="21"/>
      <c r="K98" s="22"/>
      <c r="L98" s="33">
        <f t="shared" si="55"/>
        <v>0</v>
      </c>
      <c r="M98" s="14">
        <f t="shared" si="56"/>
        <v>0</v>
      </c>
      <c r="N98" s="15">
        <f t="shared" si="57"/>
        <v>0</v>
      </c>
      <c r="O98" s="10">
        <f t="shared" si="58"/>
        <v>0</v>
      </c>
      <c r="P98" s="72">
        <f t="shared" si="59"/>
        <v>0</v>
      </c>
    </row>
    <row r="99" spans="1:16" ht="16.5" customHeight="1" x14ac:dyDescent="0.25">
      <c r="A99" s="59" t="s">
        <v>93</v>
      </c>
      <c r="B99" s="110" t="s">
        <v>91</v>
      </c>
      <c r="C99" s="123" t="s">
        <v>51</v>
      </c>
      <c r="D99" s="116" t="s">
        <v>65</v>
      </c>
      <c r="E99" s="6">
        <v>77</v>
      </c>
      <c r="F99" s="5">
        <v>40</v>
      </c>
      <c r="G99" s="16">
        <v>3</v>
      </c>
      <c r="H99" s="19">
        <f t="shared" si="54"/>
        <v>117</v>
      </c>
      <c r="I99" s="23">
        <v>77</v>
      </c>
      <c r="J99" s="24">
        <v>44</v>
      </c>
      <c r="K99" s="25">
        <v>1</v>
      </c>
      <c r="L99" s="19">
        <f t="shared" si="55"/>
        <v>121</v>
      </c>
      <c r="M99" s="12">
        <f t="shared" si="56"/>
        <v>154</v>
      </c>
      <c r="N99" s="13">
        <f t="shared" si="57"/>
        <v>84</v>
      </c>
      <c r="O99" s="7">
        <f t="shared" si="58"/>
        <v>238</v>
      </c>
      <c r="P99" s="73">
        <f t="shared" si="59"/>
        <v>4</v>
      </c>
    </row>
    <row r="100" spans="1:16" ht="16.5" customHeight="1" x14ac:dyDescent="0.25">
      <c r="A100" s="77"/>
      <c r="B100" s="109"/>
      <c r="C100" s="127" t="s">
        <v>58</v>
      </c>
      <c r="D100" s="117" t="s">
        <v>65</v>
      </c>
      <c r="E100" s="82">
        <v>94</v>
      </c>
      <c r="F100" s="83">
        <v>36</v>
      </c>
      <c r="G100" s="84">
        <v>4</v>
      </c>
      <c r="H100" s="33">
        <f t="shared" si="54"/>
        <v>130</v>
      </c>
      <c r="I100" s="85">
        <v>75</v>
      </c>
      <c r="J100" s="86">
        <v>18</v>
      </c>
      <c r="K100" s="87">
        <v>6</v>
      </c>
      <c r="L100" s="33">
        <f t="shared" si="55"/>
        <v>93</v>
      </c>
      <c r="M100" s="88">
        <f t="shared" si="56"/>
        <v>169</v>
      </c>
      <c r="N100" s="89">
        <f t="shared" si="57"/>
        <v>54</v>
      </c>
      <c r="O100" s="90">
        <f t="shared" si="58"/>
        <v>223</v>
      </c>
      <c r="P100" s="71">
        <f t="shared" si="59"/>
        <v>10</v>
      </c>
    </row>
    <row r="101" spans="1:16" ht="16.5" customHeight="1" x14ac:dyDescent="0.25">
      <c r="A101" s="26"/>
      <c r="B101" s="110"/>
      <c r="C101" s="123"/>
      <c r="D101" s="122"/>
      <c r="E101" s="93"/>
      <c r="F101" s="94"/>
      <c r="G101" s="95"/>
      <c r="H101" s="33">
        <f t="shared" si="54"/>
        <v>0</v>
      </c>
      <c r="I101" s="85"/>
      <c r="J101" s="86"/>
      <c r="K101" s="87"/>
      <c r="L101" s="33">
        <f t="shared" si="55"/>
        <v>0</v>
      </c>
      <c r="M101" s="65">
        <f t="shared" si="56"/>
        <v>0</v>
      </c>
      <c r="N101" s="66">
        <f t="shared" si="57"/>
        <v>0</v>
      </c>
      <c r="O101" s="67">
        <f t="shared" si="58"/>
        <v>0</v>
      </c>
      <c r="P101" s="71">
        <f t="shared" si="59"/>
        <v>0</v>
      </c>
    </row>
    <row r="102" spans="1:16" ht="16.5" customHeight="1" thickBot="1" x14ac:dyDescent="0.3">
      <c r="A102" s="18"/>
      <c r="B102" s="111"/>
      <c r="C102" s="132"/>
      <c r="D102" s="119"/>
      <c r="E102" s="36"/>
      <c r="F102" s="37"/>
      <c r="G102" s="38"/>
      <c r="H102" s="149">
        <f t="shared" si="54"/>
        <v>0</v>
      </c>
      <c r="I102" s="150"/>
      <c r="J102" s="151"/>
      <c r="K102" s="152"/>
      <c r="L102" s="149">
        <f t="shared" si="55"/>
        <v>0</v>
      </c>
      <c r="M102" s="42">
        <f t="shared" si="56"/>
        <v>0</v>
      </c>
      <c r="N102" s="43">
        <f t="shared" si="57"/>
        <v>0</v>
      </c>
      <c r="O102" s="44">
        <f t="shared" si="58"/>
        <v>0</v>
      </c>
      <c r="P102" s="74">
        <f t="shared" si="59"/>
        <v>0</v>
      </c>
    </row>
  </sheetData>
  <mergeCells count="5">
    <mergeCell ref="M5:P5"/>
    <mergeCell ref="A5:A6"/>
    <mergeCell ref="E5:H5"/>
    <mergeCell ref="I5:L5"/>
    <mergeCell ref="B5:B6"/>
  </mergeCells>
  <phoneticPr fontId="0" type="noConversion"/>
  <pageMargins left="0.27569444444444446" right="0.19652777777777777" top="0.1902777777777778" bottom="0.27013888888888887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4"/>
  <sheetViews>
    <sheetView workbookViewId="0">
      <selection activeCell="A27" sqref="A27"/>
    </sheetView>
  </sheetViews>
  <sheetFormatPr defaultRowHeight="12.75" x14ac:dyDescent="0.2"/>
  <cols>
    <col min="1" max="1" width="25.42578125" customWidth="1"/>
    <col min="2" max="2" width="18.85546875" customWidth="1"/>
    <col min="3" max="3" width="8.28515625" customWidth="1"/>
    <col min="4" max="4" width="11.85546875" customWidth="1"/>
    <col min="5" max="5" width="6.7109375" customWidth="1"/>
    <col min="6" max="6" width="6.140625" customWidth="1"/>
    <col min="7" max="7" width="6" customWidth="1"/>
    <col min="8" max="8" width="7.140625" customWidth="1"/>
    <col min="9" max="10" width="6.28515625" customWidth="1"/>
    <col min="11" max="11" width="6" customWidth="1"/>
    <col min="12" max="12" width="6.7109375" customWidth="1"/>
    <col min="13" max="13" width="6.85546875" customWidth="1"/>
    <col min="14" max="14" width="5.85546875" customWidth="1"/>
    <col min="15" max="15" width="7" customWidth="1"/>
    <col min="16" max="16" width="7.140625" customWidth="1"/>
  </cols>
  <sheetData>
    <row r="2" spans="1:16" ht="20.25" x14ac:dyDescent="0.3">
      <c r="A2" s="3"/>
      <c r="B2" s="3"/>
      <c r="C2" s="3"/>
      <c r="D2" s="4" t="s">
        <v>45</v>
      </c>
      <c r="E2" s="2"/>
      <c r="F2" s="11"/>
      <c r="G2" s="11"/>
      <c r="H2" s="2"/>
      <c r="I2" s="2"/>
      <c r="J2" s="2"/>
      <c r="K2" s="2"/>
      <c r="L2" s="2"/>
      <c r="M2" s="2"/>
      <c r="N2" s="2"/>
      <c r="O2" s="2"/>
      <c r="P2" s="2"/>
    </row>
    <row r="3" spans="1:16" ht="20.25" x14ac:dyDescent="0.3">
      <c r="A3" s="3"/>
      <c r="B3" s="3"/>
      <c r="C3" s="3"/>
      <c r="D3" s="4"/>
      <c r="E3" s="2"/>
      <c r="F3" s="11"/>
      <c r="G3" s="11"/>
      <c r="H3" s="2"/>
      <c r="I3" s="2"/>
      <c r="J3" s="2"/>
      <c r="K3" s="2"/>
      <c r="L3" s="2"/>
      <c r="M3" s="2"/>
      <c r="N3" s="2"/>
      <c r="O3" s="2"/>
      <c r="P3" s="2"/>
    </row>
    <row r="4" spans="1:16" ht="13.5" thickBot="1" x14ac:dyDescent="0.2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">
      <c r="A5" s="164" t="s">
        <v>8</v>
      </c>
      <c r="B5" s="167" t="s">
        <v>42</v>
      </c>
      <c r="C5" s="55" t="s">
        <v>32</v>
      </c>
      <c r="D5" s="113" t="s">
        <v>7</v>
      </c>
      <c r="E5" s="162" t="s">
        <v>0</v>
      </c>
      <c r="F5" s="162"/>
      <c r="G5" s="162"/>
      <c r="H5" s="162"/>
      <c r="I5" s="166" t="s">
        <v>1</v>
      </c>
      <c r="J5" s="166"/>
      <c r="K5" s="166"/>
      <c r="L5" s="166"/>
      <c r="M5" s="161" t="s">
        <v>2</v>
      </c>
      <c r="N5" s="162"/>
      <c r="O5" s="162"/>
      <c r="P5" s="163"/>
    </row>
    <row r="6" spans="1:16" ht="13.5" thickBot="1" x14ac:dyDescent="0.25">
      <c r="A6" s="165"/>
      <c r="B6" s="168"/>
      <c r="C6" s="56" t="s">
        <v>33</v>
      </c>
      <c r="D6" s="114" t="s">
        <v>43</v>
      </c>
      <c r="E6" s="27" t="s">
        <v>3</v>
      </c>
      <c r="F6" s="28" t="s">
        <v>4</v>
      </c>
      <c r="G6" s="29" t="s">
        <v>6</v>
      </c>
      <c r="H6" s="30" t="s">
        <v>5</v>
      </c>
      <c r="I6" s="31" t="s">
        <v>3</v>
      </c>
      <c r="J6" s="28" t="s">
        <v>4</v>
      </c>
      <c r="K6" s="29" t="s">
        <v>6</v>
      </c>
      <c r="L6" s="32" t="s">
        <v>5</v>
      </c>
      <c r="M6" s="68" t="s">
        <v>3</v>
      </c>
      <c r="N6" s="69" t="s">
        <v>4</v>
      </c>
      <c r="O6" s="69" t="s">
        <v>5</v>
      </c>
      <c r="P6" s="70" t="s">
        <v>6</v>
      </c>
    </row>
    <row r="7" spans="1:16" ht="15.75" x14ac:dyDescent="0.25">
      <c r="A7" s="57" t="s">
        <v>48</v>
      </c>
      <c r="B7" s="108" t="s">
        <v>49</v>
      </c>
      <c r="C7" s="61" t="s">
        <v>52</v>
      </c>
      <c r="D7" s="116" t="s">
        <v>65</v>
      </c>
      <c r="E7" s="6">
        <v>81</v>
      </c>
      <c r="F7" s="5">
        <v>34</v>
      </c>
      <c r="G7" s="16">
        <v>1</v>
      </c>
      <c r="H7" s="19">
        <f>(E7+F7)</f>
        <v>115</v>
      </c>
      <c r="I7" s="23">
        <v>95</v>
      </c>
      <c r="J7" s="24">
        <v>52</v>
      </c>
      <c r="K7" s="25">
        <v>2</v>
      </c>
      <c r="L7" s="19">
        <f>(I7+J7)</f>
        <v>147</v>
      </c>
      <c r="M7" s="65">
        <f t="shared" ref="M7:N22" si="0">SUM(E7,I7)</f>
        <v>176</v>
      </c>
      <c r="N7" s="66">
        <f t="shared" si="0"/>
        <v>86</v>
      </c>
      <c r="O7" s="67">
        <f>SUM(M7:N7)</f>
        <v>262</v>
      </c>
      <c r="P7" s="71">
        <f>SUM(G7,K7)</f>
        <v>3</v>
      </c>
    </row>
    <row r="8" spans="1:16" ht="15.75" x14ac:dyDescent="0.25">
      <c r="A8" s="77"/>
      <c r="B8" s="109"/>
      <c r="C8" s="63" t="s">
        <v>53</v>
      </c>
      <c r="D8" s="120" t="s">
        <v>65</v>
      </c>
      <c r="E8" s="82">
        <v>79</v>
      </c>
      <c r="F8" s="83">
        <v>54</v>
      </c>
      <c r="G8" s="84">
        <v>1</v>
      </c>
      <c r="H8" s="33">
        <f>(E8+F8)</f>
        <v>133</v>
      </c>
      <c r="I8" s="85">
        <v>85</v>
      </c>
      <c r="J8" s="86">
        <v>36</v>
      </c>
      <c r="K8" s="87">
        <v>1</v>
      </c>
      <c r="L8" s="33">
        <f>(I8+J8)</f>
        <v>121</v>
      </c>
      <c r="M8" s="88">
        <f t="shared" si="0"/>
        <v>164</v>
      </c>
      <c r="N8" s="89">
        <f t="shared" si="0"/>
        <v>90</v>
      </c>
      <c r="O8" s="90">
        <f>SUM(M8:N8)</f>
        <v>254</v>
      </c>
      <c r="P8" s="71">
        <f>SUM(G8,K8)</f>
        <v>2</v>
      </c>
    </row>
    <row r="9" spans="1:16" ht="15.75" x14ac:dyDescent="0.25">
      <c r="A9" s="26"/>
      <c r="B9" s="110"/>
      <c r="C9" s="63"/>
      <c r="D9" s="118"/>
      <c r="E9" s="98"/>
      <c r="F9" s="101"/>
      <c r="G9" s="99"/>
      <c r="H9" s="100">
        <f>(E9+F9)</f>
        <v>0</v>
      </c>
      <c r="I9" s="98"/>
      <c r="J9" s="99"/>
      <c r="K9" s="99"/>
      <c r="L9" s="100">
        <f>(I9+J9)</f>
        <v>0</v>
      </c>
      <c r="M9" s="97">
        <f t="shared" si="0"/>
        <v>0</v>
      </c>
      <c r="N9" s="91">
        <f t="shared" si="0"/>
        <v>0</v>
      </c>
      <c r="O9" s="92">
        <f>SUM(M9:N9)</f>
        <v>0</v>
      </c>
      <c r="P9" s="106">
        <f>SUM(G9,K9)</f>
        <v>0</v>
      </c>
    </row>
    <row r="10" spans="1:16" ht="16.5" thickBot="1" x14ac:dyDescent="0.3">
      <c r="A10" s="58"/>
      <c r="B10" s="109"/>
      <c r="C10" s="60"/>
      <c r="D10" s="119"/>
      <c r="E10" s="78"/>
      <c r="F10" s="21"/>
      <c r="G10" s="22"/>
      <c r="H10" s="33">
        <f t="shared" ref="H10:H73" si="1">(E10+F10)</f>
        <v>0</v>
      </c>
      <c r="I10" s="20"/>
      <c r="J10" s="21"/>
      <c r="K10" s="22"/>
      <c r="L10" s="33">
        <f t="shared" ref="L10:L73" si="2">(I10+J10)</f>
        <v>0</v>
      </c>
      <c r="M10" s="79">
        <f t="shared" si="0"/>
        <v>0</v>
      </c>
      <c r="N10" s="80">
        <f t="shared" si="0"/>
        <v>0</v>
      </c>
      <c r="O10" s="81">
        <f t="shared" ref="O10:O73" si="3">SUM(M10:N10)</f>
        <v>0</v>
      </c>
      <c r="P10" s="72">
        <f t="shared" ref="P10:P73" si="4">SUM(G10,K10)</f>
        <v>0</v>
      </c>
    </row>
    <row r="11" spans="1:16" ht="15.75" x14ac:dyDescent="0.25">
      <c r="A11" s="57" t="s">
        <v>63</v>
      </c>
      <c r="B11" s="108" t="s">
        <v>49</v>
      </c>
      <c r="C11" s="61" t="s">
        <v>52</v>
      </c>
      <c r="D11" s="116" t="s">
        <v>65</v>
      </c>
      <c r="E11" s="6">
        <v>69</v>
      </c>
      <c r="F11" s="5">
        <v>24</v>
      </c>
      <c r="G11" s="16">
        <v>3</v>
      </c>
      <c r="H11" s="19">
        <f>(E11+F11)</f>
        <v>93</v>
      </c>
      <c r="I11" s="23">
        <v>92</v>
      </c>
      <c r="J11" s="24">
        <v>31</v>
      </c>
      <c r="K11" s="25">
        <v>5</v>
      </c>
      <c r="L11" s="19">
        <f>(I11+J11)</f>
        <v>123</v>
      </c>
      <c r="M11" s="12">
        <f t="shared" si="0"/>
        <v>161</v>
      </c>
      <c r="N11" s="13">
        <f t="shared" si="0"/>
        <v>55</v>
      </c>
      <c r="O11" s="7">
        <f>SUM(M11:N11)</f>
        <v>216</v>
      </c>
      <c r="P11" s="73">
        <f>SUM(G11,K11)</f>
        <v>8</v>
      </c>
    </row>
    <row r="12" spans="1:16" ht="15.75" x14ac:dyDescent="0.25">
      <c r="A12" s="77"/>
      <c r="B12" s="109"/>
      <c r="C12" s="63" t="s">
        <v>53</v>
      </c>
      <c r="D12" s="120" t="s">
        <v>66</v>
      </c>
      <c r="E12" s="160">
        <v>72</v>
      </c>
      <c r="F12" s="83">
        <v>34</v>
      </c>
      <c r="G12" s="84">
        <v>2</v>
      </c>
      <c r="H12" s="33">
        <f>(E12+F12)</f>
        <v>106</v>
      </c>
      <c r="I12" s="85">
        <v>80</v>
      </c>
      <c r="J12" s="86">
        <v>35</v>
      </c>
      <c r="K12" s="87">
        <v>5</v>
      </c>
      <c r="L12" s="33">
        <f>(I12+J12)</f>
        <v>115</v>
      </c>
      <c r="M12" s="88">
        <f t="shared" si="0"/>
        <v>152</v>
      </c>
      <c r="N12" s="89">
        <f t="shared" si="0"/>
        <v>69</v>
      </c>
      <c r="O12" s="90">
        <f>SUM(M12:N12)</f>
        <v>221</v>
      </c>
      <c r="P12" s="71">
        <f>SUM(G12,K12)</f>
        <v>7</v>
      </c>
    </row>
    <row r="13" spans="1:16" ht="15.75" x14ac:dyDescent="0.25">
      <c r="A13" s="26"/>
      <c r="B13" s="110"/>
      <c r="C13" s="63"/>
      <c r="D13" s="120"/>
      <c r="E13" s="142"/>
      <c r="F13" s="94"/>
      <c r="G13" s="95"/>
      <c r="H13" s="33">
        <f>(E13+F13)</f>
        <v>0</v>
      </c>
      <c r="I13" s="85"/>
      <c r="J13" s="86"/>
      <c r="K13" s="87"/>
      <c r="L13" s="33">
        <f>(I13+J13)</f>
        <v>0</v>
      </c>
      <c r="M13" s="65">
        <f t="shared" si="0"/>
        <v>0</v>
      </c>
      <c r="N13" s="66">
        <f t="shared" si="0"/>
        <v>0</v>
      </c>
      <c r="O13" s="67">
        <f>SUM(M13:N13)</f>
        <v>0</v>
      </c>
      <c r="P13" s="71">
        <f>SUM(G13,K13)</f>
        <v>0</v>
      </c>
    </row>
    <row r="14" spans="1:16" ht="16.5" thickBot="1" x14ac:dyDescent="0.3">
      <c r="A14" s="58"/>
      <c r="B14" s="111"/>
      <c r="C14" s="64"/>
      <c r="D14" s="119"/>
      <c r="E14" s="9"/>
      <c r="F14" s="8"/>
      <c r="G14" s="17"/>
      <c r="H14" s="33">
        <f t="shared" si="1"/>
        <v>0</v>
      </c>
      <c r="I14" s="20"/>
      <c r="J14" s="21"/>
      <c r="K14" s="22"/>
      <c r="L14" s="33">
        <f t="shared" si="2"/>
        <v>0</v>
      </c>
      <c r="M14" s="14">
        <f t="shared" si="0"/>
        <v>0</v>
      </c>
      <c r="N14" s="15">
        <f t="shared" si="0"/>
        <v>0</v>
      </c>
      <c r="O14" s="10">
        <f t="shared" si="3"/>
        <v>0</v>
      </c>
      <c r="P14" s="72">
        <f t="shared" si="4"/>
        <v>0</v>
      </c>
    </row>
    <row r="15" spans="1:16" ht="15.75" x14ac:dyDescent="0.25">
      <c r="A15" s="59" t="s">
        <v>64</v>
      </c>
      <c r="B15" s="108" t="s">
        <v>49</v>
      </c>
      <c r="C15" s="61" t="s">
        <v>52</v>
      </c>
      <c r="D15" s="126" t="s">
        <v>65</v>
      </c>
      <c r="E15" s="6">
        <v>78</v>
      </c>
      <c r="F15" s="5">
        <v>26</v>
      </c>
      <c r="G15" s="16">
        <v>6</v>
      </c>
      <c r="H15" s="19">
        <f t="shared" si="1"/>
        <v>104</v>
      </c>
      <c r="I15" s="23">
        <v>70</v>
      </c>
      <c r="J15" s="24">
        <v>45</v>
      </c>
      <c r="K15" s="25">
        <v>4</v>
      </c>
      <c r="L15" s="19">
        <f t="shared" si="2"/>
        <v>115</v>
      </c>
      <c r="M15" s="12">
        <f t="shared" si="0"/>
        <v>148</v>
      </c>
      <c r="N15" s="13">
        <f t="shared" si="0"/>
        <v>71</v>
      </c>
      <c r="O15" s="7">
        <f t="shared" si="3"/>
        <v>219</v>
      </c>
      <c r="P15" s="73">
        <f t="shared" si="4"/>
        <v>10</v>
      </c>
    </row>
    <row r="16" spans="1:16" ht="15.75" x14ac:dyDescent="0.25">
      <c r="A16" s="77"/>
      <c r="B16" s="109"/>
      <c r="C16" s="63" t="s">
        <v>53</v>
      </c>
      <c r="D16" s="120" t="s">
        <v>65</v>
      </c>
      <c r="E16" s="82">
        <v>87</v>
      </c>
      <c r="F16" s="83">
        <v>44</v>
      </c>
      <c r="G16" s="84">
        <v>1</v>
      </c>
      <c r="H16" s="33">
        <f t="shared" si="1"/>
        <v>131</v>
      </c>
      <c r="I16" s="85">
        <v>70</v>
      </c>
      <c r="J16" s="86">
        <v>27</v>
      </c>
      <c r="K16" s="87">
        <v>4</v>
      </c>
      <c r="L16" s="33">
        <f t="shared" si="2"/>
        <v>97</v>
      </c>
      <c r="M16" s="88">
        <f t="shared" si="0"/>
        <v>157</v>
      </c>
      <c r="N16" s="89">
        <f t="shared" si="0"/>
        <v>71</v>
      </c>
      <c r="O16" s="90">
        <f t="shared" si="3"/>
        <v>228</v>
      </c>
      <c r="P16" s="71">
        <f t="shared" si="4"/>
        <v>5</v>
      </c>
    </row>
    <row r="17" spans="1:16" ht="15.75" x14ac:dyDescent="0.25">
      <c r="A17" s="26"/>
      <c r="B17" s="110"/>
      <c r="C17" s="139"/>
      <c r="D17" s="117"/>
      <c r="E17" s="93"/>
      <c r="F17" s="94"/>
      <c r="G17" s="95"/>
      <c r="H17" s="33">
        <f t="shared" si="1"/>
        <v>0</v>
      </c>
      <c r="I17" s="85"/>
      <c r="J17" s="86"/>
      <c r="K17" s="87"/>
      <c r="L17" s="33">
        <f t="shared" si="2"/>
        <v>0</v>
      </c>
      <c r="M17" s="65">
        <f t="shared" si="0"/>
        <v>0</v>
      </c>
      <c r="N17" s="66">
        <f t="shared" si="0"/>
        <v>0</v>
      </c>
      <c r="O17" s="67">
        <f t="shared" si="3"/>
        <v>0</v>
      </c>
      <c r="P17" s="71">
        <f t="shared" si="4"/>
        <v>0</v>
      </c>
    </row>
    <row r="18" spans="1:16" ht="16.5" thickBot="1" x14ac:dyDescent="0.3">
      <c r="A18" s="58"/>
      <c r="B18" s="111"/>
      <c r="C18" s="140"/>
      <c r="D18" s="138"/>
      <c r="E18" s="9"/>
      <c r="F18" s="8"/>
      <c r="G18" s="17"/>
      <c r="H18" s="33">
        <f t="shared" si="1"/>
        <v>0</v>
      </c>
      <c r="I18" s="20"/>
      <c r="J18" s="21"/>
      <c r="K18" s="22"/>
      <c r="L18" s="33">
        <f t="shared" si="2"/>
        <v>0</v>
      </c>
      <c r="M18" s="14">
        <f t="shared" si="0"/>
        <v>0</v>
      </c>
      <c r="N18" s="15">
        <f t="shared" si="0"/>
        <v>0</v>
      </c>
      <c r="O18" s="10">
        <f t="shared" si="3"/>
        <v>0</v>
      </c>
      <c r="P18" s="72">
        <f t="shared" si="4"/>
        <v>0</v>
      </c>
    </row>
    <row r="19" spans="1:16" ht="15.75" x14ac:dyDescent="0.25">
      <c r="A19" s="59" t="s">
        <v>54</v>
      </c>
      <c r="B19" s="108" t="s">
        <v>55</v>
      </c>
      <c r="C19" s="61" t="s">
        <v>94</v>
      </c>
      <c r="D19" s="116" t="s">
        <v>66</v>
      </c>
      <c r="E19" s="6">
        <v>102</v>
      </c>
      <c r="F19" s="5">
        <v>45</v>
      </c>
      <c r="G19" s="16">
        <v>1</v>
      </c>
      <c r="H19" s="19">
        <f t="shared" si="1"/>
        <v>147</v>
      </c>
      <c r="I19" s="23">
        <v>93</v>
      </c>
      <c r="J19" s="24">
        <v>45</v>
      </c>
      <c r="K19" s="25">
        <v>2</v>
      </c>
      <c r="L19" s="19">
        <f t="shared" si="2"/>
        <v>138</v>
      </c>
      <c r="M19" s="12">
        <f t="shared" si="0"/>
        <v>195</v>
      </c>
      <c r="N19" s="13">
        <f t="shared" si="0"/>
        <v>90</v>
      </c>
      <c r="O19" s="7">
        <f t="shared" si="3"/>
        <v>285</v>
      </c>
      <c r="P19" s="73">
        <f t="shared" si="4"/>
        <v>3</v>
      </c>
    </row>
    <row r="20" spans="1:16" ht="15.75" x14ac:dyDescent="0.25">
      <c r="A20" s="104"/>
      <c r="B20" s="112"/>
      <c r="C20" s="63" t="s">
        <v>84</v>
      </c>
      <c r="D20" s="117" t="s">
        <v>66</v>
      </c>
      <c r="E20" s="82">
        <v>95</v>
      </c>
      <c r="F20" s="83">
        <v>35</v>
      </c>
      <c r="G20" s="84">
        <v>3</v>
      </c>
      <c r="H20" s="33">
        <f t="shared" si="1"/>
        <v>130</v>
      </c>
      <c r="I20" s="85">
        <v>77</v>
      </c>
      <c r="J20" s="86">
        <v>44</v>
      </c>
      <c r="K20" s="87">
        <v>4</v>
      </c>
      <c r="L20" s="33">
        <f t="shared" si="2"/>
        <v>121</v>
      </c>
      <c r="M20" s="88">
        <f t="shared" si="0"/>
        <v>172</v>
      </c>
      <c r="N20" s="89">
        <f t="shared" si="0"/>
        <v>79</v>
      </c>
      <c r="O20" s="90">
        <f t="shared" si="3"/>
        <v>251</v>
      </c>
      <c r="P20" s="71">
        <f t="shared" si="4"/>
        <v>7</v>
      </c>
    </row>
    <row r="21" spans="1:16" ht="15.75" x14ac:dyDescent="0.25">
      <c r="A21" s="26"/>
      <c r="B21" s="110"/>
      <c r="C21" s="63"/>
      <c r="D21" s="120"/>
      <c r="E21" s="93"/>
      <c r="F21" s="94"/>
      <c r="G21" s="95"/>
      <c r="H21" s="33">
        <f t="shared" si="1"/>
        <v>0</v>
      </c>
      <c r="I21" s="85"/>
      <c r="J21" s="86"/>
      <c r="K21" s="87"/>
      <c r="L21" s="33">
        <f t="shared" si="2"/>
        <v>0</v>
      </c>
      <c r="M21" s="65">
        <f t="shared" si="0"/>
        <v>0</v>
      </c>
      <c r="N21" s="66">
        <f t="shared" si="0"/>
        <v>0</v>
      </c>
      <c r="O21" s="67">
        <f t="shared" si="3"/>
        <v>0</v>
      </c>
      <c r="P21" s="71">
        <f t="shared" si="4"/>
        <v>0</v>
      </c>
    </row>
    <row r="22" spans="1:16" ht="16.5" thickBot="1" x14ac:dyDescent="0.3">
      <c r="A22" s="18"/>
      <c r="B22" s="111"/>
      <c r="C22" s="140"/>
      <c r="D22" s="119"/>
      <c r="E22" s="9"/>
      <c r="F22" s="8"/>
      <c r="G22" s="17"/>
      <c r="H22" s="33">
        <f t="shared" si="1"/>
        <v>0</v>
      </c>
      <c r="I22" s="20"/>
      <c r="J22" s="21"/>
      <c r="K22" s="22"/>
      <c r="L22" s="33">
        <f t="shared" si="2"/>
        <v>0</v>
      </c>
      <c r="M22" s="14">
        <f t="shared" si="0"/>
        <v>0</v>
      </c>
      <c r="N22" s="15">
        <f t="shared" si="0"/>
        <v>0</v>
      </c>
      <c r="O22" s="10">
        <f t="shared" si="3"/>
        <v>0</v>
      </c>
      <c r="P22" s="72">
        <f t="shared" si="4"/>
        <v>0</v>
      </c>
    </row>
    <row r="23" spans="1:16" ht="15.75" x14ac:dyDescent="0.25">
      <c r="A23" s="59" t="s">
        <v>56</v>
      </c>
      <c r="B23" s="108" t="s">
        <v>55</v>
      </c>
      <c r="C23" s="61" t="s">
        <v>94</v>
      </c>
      <c r="D23" s="116" t="s">
        <v>65</v>
      </c>
      <c r="E23" s="6">
        <v>85</v>
      </c>
      <c r="F23" s="5">
        <v>33</v>
      </c>
      <c r="G23" s="16">
        <v>7</v>
      </c>
      <c r="H23" s="19">
        <f t="shared" si="1"/>
        <v>118</v>
      </c>
      <c r="I23" s="23">
        <v>85</v>
      </c>
      <c r="J23" s="24">
        <v>41</v>
      </c>
      <c r="K23" s="25">
        <v>0</v>
      </c>
      <c r="L23" s="19">
        <f t="shared" si="2"/>
        <v>126</v>
      </c>
      <c r="M23" s="12">
        <f t="shared" ref="M23:N38" si="5">SUM(E23,I23)</f>
        <v>170</v>
      </c>
      <c r="N23" s="13">
        <f t="shared" si="5"/>
        <v>74</v>
      </c>
      <c r="O23" s="7">
        <f t="shared" si="3"/>
        <v>244</v>
      </c>
      <c r="P23" s="73">
        <f t="shared" si="4"/>
        <v>7</v>
      </c>
    </row>
    <row r="24" spans="1:16" ht="15.75" x14ac:dyDescent="0.25">
      <c r="A24" s="77"/>
      <c r="B24" s="109"/>
      <c r="C24" s="63" t="s">
        <v>84</v>
      </c>
      <c r="D24" s="117" t="s">
        <v>65</v>
      </c>
      <c r="E24" s="82">
        <v>80</v>
      </c>
      <c r="F24" s="83">
        <v>43</v>
      </c>
      <c r="G24" s="84">
        <v>3</v>
      </c>
      <c r="H24" s="33">
        <f t="shared" si="1"/>
        <v>123</v>
      </c>
      <c r="I24" s="85">
        <v>81</v>
      </c>
      <c r="J24" s="86">
        <v>46</v>
      </c>
      <c r="K24" s="87">
        <v>0</v>
      </c>
      <c r="L24" s="33">
        <f t="shared" si="2"/>
        <v>127</v>
      </c>
      <c r="M24" s="88">
        <f t="shared" si="5"/>
        <v>161</v>
      </c>
      <c r="N24" s="89">
        <f t="shared" si="5"/>
        <v>89</v>
      </c>
      <c r="O24" s="90">
        <f t="shared" si="3"/>
        <v>250</v>
      </c>
      <c r="P24" s="71">
        <f t="shared" si="4"/>
        <v>3</v>
      </c>
    </row>
    <row r="25" spans="1:16" ht="15.75" x14ac:dyDescent="0.25">
      <c r="A25" s="26"/>
      <c r="B25" s="110"/>
      <c r="C25" s="103"/>
      <c r="D25" s="122"/>
      <c r="E25" s="93"/>
      <c r="F25" s="94"/>
      <c r="G25" s="95"/>
      <c r="H25" s="33">
        <f t="shared" si="1"/>
        <v>0</v>
      </c>
      <c r="I25" s="85"/>
      <c r="J25" s="86"/>
      <c r="K25" s="87"/>
      <c r="L25" s="33">
        <f t="shared" si="2"/>
        <v>0</v>
      </c>
      <c r="M25" s="65">
        <f t="shared" si="5"/>
        <v>0</v>
      </c>
      <c r="N25" s="66">
        <f t="shared" si="5"/>
        <v>0</v>
      </c>
      <c r="O25" s="67">
        <f t="shared" si="3"/>
        <v>0</v>
      </c>
      <c r="P25" s="71">
        <f t="shared" si="4"/>
        <v>0</v>
      </c>
    </row>
    <row r="26" spans="1:16" ht="16.5" thickBot="1" x14ac:dyDescent="0.3">
      <c r="A26" s="18"/>
      <c r="B26" s="111"/>
      <c r="C26" s="64"/>
      <c r="D26" s="119"/>
      <c r="E26" s="36"/>
      <c r="F26" s="37"/>
      <c r="G26" s="38"/>
      <c r="H26" s="33">
        <f t="shared" si="1"/>
        <v>0</v>
      </c>
      <c r="I26" s="39"/>
      <c r="J26" s="40"/>
      <c r="K26" s="41"/>
      <c r="L26" s="33">
        <f t="shared" si="2"/>
        <v>0</v>
      </c>
      <c r="M26" s="42">
        <f t="shared" si="5"/>
        <v>0</v>
      </c>
      <c r="N26" s="43">
        <f t="shared" si="5"/>
        <v>0</v>
      </c>
      <c r="O26" s="44">
        <f t="shared" si="3"/>
        <v>0</v>
      </c>
      <c r="P26" s="74">
        <f t="shared" si="4"/>
        <v>0</v>
      </c>
    </row>
    <row r="27" spans="1:16" ht="15.75" x14ac:dyDescent="0.25">
      <c r="A27" s="59" t="s">
        <v>57</v>
      </c>
      <c r="B27" s="108" t="s">
        <v>55</v>
      </c>
      <c r="C27" s="61" t="s">
        <v>94</v>
      </c>
      <c r="D27" s="126" t="s">
        <v>66</v>
      </c>
      <c r="E27" s="6">
        <v>89</v>
      </c>
      <c r="F27" s="5">
        <v>32</v>
      </c>
      <c r="G27" s="16">
        <v>0</v>
      </c>
      <c r="H27" s="19">
        <f t="shared" si="1"/>
        <v>121</v>
      </c>
      <c r="I27" s="23">
        <v>88</v>
      </c>
      <c r="J27" s="24">
        <v>52</v>
      </c>
      <c r="K27" s="25">
        <v>0</v>
      </c>
      <c r="L27" s="19">
        <f t="shared" si="2"/>
        <v>140</v>
      </c>
      <c r="M27" s="12">
        <f t="shared" si="5"/>
        <v>177</v>
      </c>
      <c r="N27" s="13">
        <f t="shared" si="5"/>
        <v>84</v>
      </c>
      <c r="O27" s="7">
        <f t="shared" si="3"/>
        <v>261</v>
      </c>
      <c r="P27" s="73">
        <f t="shared" si="4"/>
        <v>0</v>
      </c>
    </row>
    <row r="28" spans="1:16" ht="15.75" x14ac:dyDescent="0.25">
      <c r="A28" s="77"/>
      <c r="B28" s="109"/>
      <c r="C28" s="63" t="s">
        <v>84</v>
      </c>
      <c r="D28" s="120" t="s">
        <v>66</v>
      </c>
      <c r="E28" s="82">
        <v>82</v>
      </c>
      <c r="F28" s="83">
        <v>42</v>
      </c>
      <c r="G28" s="84">
        <v>3</v>
      </c>
      <c r="H28" s="33">
        <f t="shared" si="1"/>
        <v>124</v>
      </c>
      <c r="I28" s="85">
        <v>101</v>
      </c>
      <c r="J28" s="86">
        <v>36</v>
      </c>
      <c r="K28" s="87">
        <v>2</v>
      </c>
      <c r="L28" s="33">
        <f t="shared" si="2"/>
        <v>137</v>
      </c>
      <c r="M28" s="88">
        <f t="shared" si="5"/>
        <v>183</v>
      </c>
      <c r="N28" s="89">
        <f t="shared" si="5"/>
        <v>78</v>
      </c>
      <c r="O28" s="90">
        <f t="shared" si="3"/>
        <v>261</v>
      </c>
      <c r="P28" s="71">
        <f t="shared" si="4"/>
        <v>5</v>
      </c>
    </row>
    <row r="29" spans="1:16" ht="15.75" x14ac:dyDescent="0.25">
      <c r="A29" s="26"/>
      <c r="B29" s="110"/>
      <c r="C29" s="103"/>
      <c r="D29" s="122"/>
      <c r="E29" s="93"/>
      <c r="F29" s="94"/>
      <c r="G29" s="95"/>
      <c r="H29" s="33">
        <f t="shared" si="1"/>
        <v>0</v>
      </c>
      <c r="I29" s="85"/>
      <c r="J29" s="86"/>
      <c r="K29" s="87"/>
      <c r="L29" s="33">
        <f t="shared" si="2"/>
        <v>0</v>
      </c>
      <c r="M29" s="65">
        <f t="shared" si="5"/>
        <v>0</v>
      </c>
      <c r="N29" s="66">
        <f t="shared" si="5"/>
        <v>0</v>
      </c>
      <c r="O29" s="67">
        <f t="shared" si="3"/>
        <v>0</v>
      </c>
      <c r="P29" s="71">
        <f t="shared" si="4"/>
        <v>0</v>
      </c>
    </row>
    <row r="30" spans="1:16" ht="16.5" thickBot="1" x14ac:dyDescent="0.3">
      <c r="A30" s="58"/>
      <c r="B30" s="111"/>
      <c r="C30" s="140"/>
      <c r="D30" s="119"/>
      <c r="E30" s="9"/>
      <c r="F30" s="8"/>
      <c r="G30" s="17"/>
      <c r="H30" s="33">
        <f t="shared" si="1"/>
        <v>0</v>
      </c>
      <c r="I30" s="20"/>
      <c r="J30" s="21"/>
      <c r="K30" s="22"/>
      <c r="L30" s="33">
        <f t="shared" si="2"/>
        <v>0</v>
      </c>
      <c r="M30" s="14">
        <f t="shared" si="5"/>
        <v>0</v>
      </c>
      <c r="N30" s="15">
        <f t="shared" si="5"/>
        <v>0</v>
      </c>
      <c r="O30" s="10">
        <f t="shared" si="3"/>
        <v>0</v>
      </c>
      <c r="P30" s="72">
        <f t="shared" si="4"/>
        <v>0</v>
      </c>
    </row>
    <row r="31" spans="1:16" ht="15.75" x14ac:dyDescent="0.25">
      <c r="A31" s="26" t="s">
        <v>68</v>
      </c>
      <c r="B31" s="108" t="s">
        <v>69</v>
      </c>
      <c r="C31" s="125" t="s">
        <v>53</v>
      </c>
      <c r="D31" s="126" t="s">
        <v>65</v>
      </c>
      <c r="E31" s="6">
        <v>84</v>
      </c>
      <c r="F31" s="5">
        <v>36</v>
      </c>
      <c r="G31" s="16">
        <v>1</v>
      </c>
      <c r="H31" s="19">
        <f t="shared" si="1"/>
        <v>120</v>
      </c>
      <c r="I31" s="23">
        <v>84</v>
      </c>
      <c r="J31" s="24">
        <v>27</v>
      </c>
      <c r="K31" s="25">
        <v>2</v>
      </c>
      <c r="L31" s="19">
        <f t="shared" si="2"/>
        <v>111</v>
      </c>
      <c r="M31" s="12">
        <f t="shared" si="5"/>
        <v>168</v>
      </c>
      <c r="N31" s="13">
        <f t="shared" si="5"/>
        <v>63</v>
      </c>
      <c r="O31" s="7">
        <f t="shared" si="3"/>
        <v>231</v>
      </c>
      <c r="P31" s="73">
        <f t="shared" si="4"/>
        <v>3</v>
      </c>
    </row>
    <row r="32" spans="1:16" ht="15.75" x14ac:dyDescent="0.25">
      <c r="A32" s="77"/>
      <c r="B32" s="109"/>
      <c r="C32" s="63" t="s">
        <v>84</v>
      </c>
      <c r="D32" s="120" t="s">
        <v>65</v>
      </c>
      <c r="E32" s="82">
        <v>84</v>
      </c>
      <c r="F32" s="83">
        <v>26</v>
      </c>
      <c r="G32" s="84">
        <v>3</v>
      </c>
      <c r="H32" s="33">
        <f t="shared" si="1"/>
        <v>110</v>
      </c>
      <c r="I32" s="85">
        <v>88</v>
      </c>
      <c r="J32" s="86">
        <v>33</v>
      </c>
      <c r="K32" s="87">
        <v>3</v>
      </c>
      <c r="L32" s="33">
        <f t="shared" si="2"/>
        <v>121</v>
      </c>
      <c r="M32" s="88">
        <f t="shared" si="5"/>
        <v>172</v>
      </c>
      <c r="N32" s="89">
        <f t="shared" si="5"/>
        <v>59</v>
      </c>
      <c r="O32" s="90">
        <f t="shared" si="3"/>
        <v>231</v>
      </c>
      <c r="P32" s="71">
        <f t="shared" si="4"/>
        <v>6</v>
      </c>
    </row>
    <row r="33" spans="1:16" ht="15.75" x14ac:dyDescent="0.25">
      <c r="A33" s="26"/>
      <c r="B33" s="110"/>
      <c r="C33" s="103"/>
      <c r="D33" s="122"/>
      <c r="E33" s="93"/>
      <c r="F33" s="94"/>
      <c r="G33" s="95"/>
      <c r="H33" s="33">
        <f t="shared" si="1"/>
        <v>0</v>
      </c>
      <c r="I33" s="85"/>
      <c r="J33" s="86"/>
      <c r="K33" s="87"/>
      <c r="L33" s="33">
        <f t="shared" si="2"/>
        <v>0</v>
      </c>
      <c r="M33" s="65">
        <f t="shared" si="5"/>
        <v>0</v>
      </c>
      <c r="N33" s="66">
        <f t="shared" si="5"/>
        <v>0</v>
      </c>
      <c r="O33" s="67">
        <f t="shared" si="3"/>
        <v>0</v>
      </c>
      <c r="P33" s="71">
        <f t="shared" si="4"/>
        <v>0</v>
      </c>
    </row>
    <row r="34" spans="1:16" ht="16.5" thickBot="1" x14ac:dyDescent="0.3">
      <c r="A34" s="18"/>
      <c r="B34" s="111"/>
      <c r="C34" s="140"/>
      <c r="D34" s="119"/>
      <c r="E34" s="9"/>
      <c r="F34" s="8"/>
      <c r="G34" s="17"/>
      <c r="H34" s="33">
        <f t="shared" si="1"/>
        <v>0</v>
      </c>
      <c r="I34" s="20"/>
      <c r="J34" s="21"/>
      <c r="K34" s="22"/>
      <c r="L34" s="33">
        <f t="shared" si="2"/>
        <v>0</v>
      </c>
      <c r="M34" s="14">
        <f t="shared" si="5"/>
        <v>0</v>
      </c>
      <c r="N34" s="15">
        <f t="shared" si="5"/>
        <v>0</v>
      </c>
      <c r="O34" s="10">
        <f t="shared" si="3"/>
        <v>0</v>
      </c>
      <c r="P34" s="72">
        <f t="shared" si="4"/>
        <v>0</v>
      </c>
    </row>
    <row r="35" spans="1:16" ht="15.75" x14ac:dyDescent="0.25">
      <c r="A35" s="59" t="s">
        <v>70</v>
      </c>
      <c r="B35" s="108" t="s">
        <v>71</v>
      </c>
      <c r="C35" s="125" t="s">
        <v>53</v>
      </c>
      <c r="D35" s="126" t="s">
        <v>66</v>
      </c>
      <c r="E35" s="6">
        <v>82</v>
      </c>
      <c r="F35" s="5">
        <v>33</v>
      </c>
      <c r="G35" s="16">
        <v>2</v>
      </c>
      <c r="H35" s="19">
        <f t="shared" si="1"/>
        <v>115</v>
      </c>
      <c r="I35" s="23">
        <v>84</v>
      </c>
      <c r="J35" s="24">
        <v>33</v>
      </c>
      <c r="K35" s="25">
        <v>5</v>
      </c>
      <c r="L35" s="19">
        <f t="shared" si="2"/>
        <v>117</v>
      </c>
      <c r="M35" s="12">
        <f t="shared" si="5"/>
        <v>166</v>
      </c>
      <c r="N35" s="13">
        <f t="shared" si="5"/>
        <v>66</v>
      </c>
      <c r="O35" s="7">
        <f t="shared" si="3"/>
        <v>232</v>
      </c>
      <c r="P35" s="73">
        <f t="shared" si="4"/>
        <v>7</v>
      </c>
    </row>
    <row r="36" spans="1:16" ht="15.75" x14ac:dyDescent="0.25">
      <c r="A36" s="77"/>
      <c r="B36" s="109"/>
      <c r="C36" s="63" t="s">
        <v>84</v>
      </c>
      <c r="D36" s="117" t="s">
        <v>66</v>
      </c>
      <c r="E36" s="82">
        <v>94</v>
      </c>
      <c r="F36" s="83">
        <v>67</v>
      </c>
      <c r="G36" s="84">
        <v>0</v>
      </c>
      <c r="H36" s="33">
        <f t="shared" si="1"/>
        <v>161</v>
      </c>
      <c r="I36" s="85">
        <v>81</v>
      </c>
      <c r="J36" s="86">
        <v>26</v>
      </c>
      <c r="K36" s="87">
        <v>6</v>
      </c>
      <c r="L36" s="33">
        <f t="shared" si="2"/>
        <v>107</v>
      </c>
      <c r="M36" s="88">
        <f t="shared" si="5"/>
        <v>175</v>
      </c>
      <c r="N36" s="89">
        <f t="shared" si="5"/>
        <v>93</v>
      </c>
      <c r="O36" s="90">
        <f t="shared" si="3"/>
        <v>268</v>
      </c>
      <c r="P36" s="71">
        <f t="shared" si="4"/>
        <v>6</v>
      </c>
    </row>
    <row r="37" spans="1:16" ht="15.75" x14ac:dyDescent="0.25">
      <c r="A37" s="26"/>
      <c r="B37" s="110"/>
      <c r="C37" s="123"/>
      <c r="D37" s="120"/>
      <c r="E37" s="93"/>
      <c r="F37" s="94"/>
      <c r="G37" s="95"/>
      <c r="H37" s="33">
        <f t="shared" si="1"/>
        <v>0</v>
      </c>
      <c r="I37" s="85"/>
      <c r="J37" s="86"/>
      <c r="K37" s="87"/>
      <c r="L37" s="33">
        <f t="shared" si="2"/>
        <v>0</v>
      </c>
      <c r="M37" s="65">
        <f t="shared" si="5"/>
        <v>0</v>
      </c>
      <c r="N37" s="66">
        <f t="shared" si="5"/>
        <v>0</v>
      </c>
      <c r="O37" s="67">
        <f t="shared" si="3"/>
        <v>0</v>
      </c>
      <c r="P37" s="71">
        <f t="shared" si="4"/>
        <v>0</v>
      </c>
    </row>
    <row r="38" spans="1:16" ht="16.5" thickBot="1" x14ac:dyDescent="0.3">
      <c r="A38" s="18"/>
      <c r="B38" s="111"/>
      <c r="C38" s="64"/>
      <c r="D38" s="119"/>
      <c r="E38" s="36"/>
      <c r="F38" s="37"/>
      <c r="G38" s="38"/>
      <c r="H38" s="33">
        <f t="shared" si="1"/>
        <v>0</v>
      </c>
      <c r="I38" s="39"/>
      <c r="J38" s="40"/>
      <c r="K38" s="41"/>
      <c r="L38" s="33">
        <f t="shared" si="2"/>
        <v>0</v>
      </c>
      <c r="M38" s="42">
        <f t="shared" si="5"/>
        <v>0</v>
      </c>
      <c r="N38" s="43">
        <f t="shared" si="5"/>
        <v>0</v>
      </c>
      <c r="O38" s="44">
        <f t="shared" si="3"/>
        <v>0</v>
      </c>
      <c r="P38" s="74">
        <f t="shared" si="4"/>
        <v>0</v>
      </c>
    </row>
    <row r="39" spans="1:16" ht="15.75" x14ac:dyDescent="0.25">
      <c r="A39" s="26" t="s">
        <v>80</v>
      </c>
      <c r="B39" s="110" t="s">
        <v>79</v>
      </c>
      <c r="C39" s="125" t="s">
        <v>84</v>
      </c>
      <c r="D39" s="126" t="s">
        <v>65</v>
      </c>
      <c r="E39" s="6">
        <v>91</v>
      </c>
      <c r="F39" s="5">
        <v>36</v>
      </c>
      <c r="G39" s="16">
        <v>3</v>
      </c>
      <c r="H39" s="19">
        <f t="shared" si="1"/>
        <v>127</v>
      </c>
      <c r="I39" s="23">
        <v>69</v>
      </c>
      <c r="J39" s="24">
        <v>36</v>
      </c>
      <c r="K39" s="25">
        <v>0</v>
      </c>
      <c r="L39" s="19">
        <f t="shared" si="2"/>
        <v>105</v>
      </c>
      <c r="M39" s="12">
        <f t="shared" ref="M39:N54" si="6">SUM(E39,I39)</f>
        <v>160</v>
      </c>
      <c r="N39" s="13">
        <f t="shared" si="6"/>
        <v>72</v>
      </c>
      <c r="O39" s="7">
        <f t="shared" si="3"/>
        <v>232</v>
      </c>
      <c r="P39" s="73">
        <f t="shared" si="4"/>
        <v>3</v>
      </c>
    </row>
    <row r="40" spans="1:16" ht="15.75" x14ac:dyDescent="0.25">
      <c r="A40" s="77"/>
      <c r="B40" s="109"/>
      <c r="C40" s="63"/>
      <c r="D40" s="117" t="s">
        <v>66</v>
      </c>
      <c r="E40" s="82">
        <v>91</v>
      </c>
      <c r="F40" s="83">
        <v>35</v>
      </c>
      <c r="G40" s="84">
        <v>3</v>
      </c>
      <c r="H40" s="33">
        <f t="shared" si="1"/>
        <v>126</v>
      </c>
      <c r="I40" s="85">
        <v>83</v>
      </c>
      <c r="J40" s="86">
        <v>27</v>
      </c>
      <c r="K40" s="87">
        <v>4</v>
      </c>
      <c r="L40" s="33">
        <f t="shared" si="2"/>
        <v>110</v>
      </c>
      <c r="M40" s="88">
        <f t="shared" si="6"/>
        <v>174</v>
      </c>
      <c r="N40" s="89">
        <f t="shared" si="6"/>
        <v>62</v>
      </c>
      <c r="O40" s="90">
        <f t="shared" si="3"/>
        <v>236</v>
      </c>
      <c r="P40" s="71">
        <f t="shared" si="4"/>
        <v>7</v>
      </c>
    </row>
    <row r="41" spans="1:16" ht="15.75" x14ac:dyDescent="0.25">
      <c r="A41" s="26"/>
      <c r="B41" s="110"/>
      <c r="C41" s="123"/>
      <c r="D41" s="120"/>
      <c r="E41" s="93"/>
      <c r="F41" s="94"/>
      <c r="G41" s="95"/>
      <c r="H41" s="33">
        <f t="shared" si="1"/>
        <v>0</v>
      </c>
      <c r="I41" s="85"/>
      <c r="J41" s="86"/>
      <c r="K41" s="87"/>
      <c r="L41" s="33">
        <f t="shared" si="2"/>
        <v>0</v>
      </c>
      <c r="M41" s="65">
        <f t="shared" si="6"/>
        <v>0</v>
      </c>
      <c r="N41" s="66">
        <f t="shared" si="6"/>
        <v>0</v>
      </c>
      <c r="O41" s="67">
        <f t="shared" si="3"/>
        <v>0</v>
      </c>
      <c r="P41" s="71">
        <f t="shared" si="4"/>
        <v>0</v>
      </c>
    </row>
    <row r="42" spans="1:16" ht="16.5" thickBot="1" x14ac:dyDescent="0.3">
      <c r="A42" s="18"/>
      <c r="B42" s="111"/>
      <c r="C42" s="140"/>
      <c r="D42" s="119"/>
      <c r="E42" s="9"/>
      <c r="F42" s="8"/>
      <c r="G42" s="17"/>
      <c r="H42" s="33">
        <f t="shared" si="1"/>
        <v>0</v>
      </c>
      <c r="I42" s="20"/>
      <c r="J42" s="21"/>
      <c r="K42" s="22"/>
      <c r="L42" s="33">
        <f t="shared" si="2"/>
        <v>0</v>
      </c>
      <c r="M42" s="14">
        <f t="shared" si="6"/>
        <v>0</v>
      </c>
      <c r="N42" s="15">
        <f t="shared" si="6"/>
        <v>0</v>
      </c>
      <c r="O42" s="10">
        <f t="shared" si="3"/>
        <v>0</v>
      </c>
      <c r="P42" s="72">
        <f t="shared" si="4"/>
        <v>0</v>
      </c>
    </row>
    <row r="43" spans="1:16" ht="15.75" x14ac:dyDescent="0.25">
      <c r="A43" s="136" t="s">
        <v>81</v>
      </c>
      <c r="B43" s="110" t="s">
        <v>79</v>
      </c>
      <c r="C43" s="125" t="s">
        <v>84</v>
      </c>
      <c r="D43" s="116" t="s">
        <v>66</v>
      </c>
      <c r="E43" s="6">
        <v>79</v>
      </c>
      <c r="F43" s="5">
        <v>36</v>
      </c>
      <c r="G43" s="16">
        <v>2</v>
      </c>
      <c r="H43" s="19">
        <f t="shared" si="1"/>
        <v>115</v>
      </c>
      <c r="I43" s="23">
        <v>81</v>
      </c>
      <c r="J43" s="24">
        <v>33</v>
      </c>
      <c r="K43" s="25">
        <v>3</v>
      </c>
      <c r="L43" s="19">
        <f t="shared" si="2"/>
        <v>114</v>
      </c>
      <c r="M43" s="12">
        <f t="shared" si="6"/>
        <v>160</v>
      </c>
      <c r="N43" s="13">
        <f t="shared" si="6"/>
        <v>69</v>
      </c>
      <c r="O43" s="7">
        <f t="shared" si="3"/>
        <v>229</v>
      </c>
      <c r="P43" s="73">
        <f t="shared" si="4"/>
        <v>5</v>
      </c>
    </row>
    <row r="44" spans="1:16" ht="15.75" x14ac:dyDescent="0.25">
      <c r="A44" s="77"/>
      <c r="B44" s="109"/>
      <c r="C44" s="139"/>
      <c r="D44" s="117" t="s">
        <v>66</v>
      </c>
      <c r="E44" s="82">
        <v>74</v>
      </c>
      <c r="F44" s="83">
        <v>18</v>
      </c>
      <c r="G44" s="84">
        <v>9</v>
      </c>
      <c r="H44" s="33">
        <f t="shared" si="1"/>
        <v>92</v>
      </c>
      <c r="I44" s="85">
        <v>81</v>
      </c>
      <c r="J44" s="86">
        <v>36</v>
      </c>
      <c r="K44" s="87">
        <v>4</v>
      </c>
      <c r="L44" s="33">
        <f t="shared" si="2"/>
        <v>117</v>
      </c>
      <c r="M44" s="88">
        <f t="shared" si="6"/>
        <v>155</v>
      </c>
      <c r="N44" s="89">
        <f t="shared" si="6"/>
        <v>54</v>
      </c>
      <c r="O44" s="90">
        <f t="shared" si="3"/>
        <v>209</v>
      </c>
      <c r="P44" s="71">
        <f t="shared" si="4"/>
        <v>13</v>
      </c>
    </row>
    <row r="45" spans="1:16" ht="15.75" x14ac:dyDescent="0.25">
      <c r="A45" s="26"/>
      <c r="B45" s="110"/>
      <c r="C45" s="63"/>
      <c r="D45" s="117"/>
      <c r="E45" s="93"/>
      <c r="F45" s="94"/>
      <c r="G45" s="95"/>
      <c r="H45" s="33">
        <f t="shared" si="1"/>
        <v>0</v>
      </c>
      <c r="I45" s="85"/>
      <c r="J45" s="86"/>
      <c r="K45" s="87"/>
      <c r="L45" s="33">
        <f t="shared" si="2"/>
        <v>0</v>
      </c>
      <c r="M45" s="65">
        <f t="shared" si="6"/>
        <v>0</v>
      </c>
      <c r="N45" s="66">
        <f t="shared" si="6"/>
        <v>0</v>
      </c>
      <c r="O45" s="67">
        <f t="shared" si="3"/>
        <v>0</v>
      </c>
      <c r="P45" s="71">
        <f t="shared" si="4"/>
        <v>0</v>
      </c>
    </row>
    <row r="46" spans="1:16" ht="16.5" thickBot="1" x14ac:dyDescent="0.3">
      <c r="A46" s="18"/>
      <c r="B46" s="111"/>
      <c r="C46" s="140"/>
      <c r="D46" s="119"/>
      <c r="E46" s="9"/>
      <c r="F46" s="8"/>
      <c r="G46" s="17"/>
      <c r="H46" s="33">
        <f t="shared" si="1"/>
        <v>0</v>
      </c>
      <c r="I46" s="20"/>
      <c r="J46" s="21"/>
      <c r="K46" s="22"/>
      <c r="L46" s="33">
        <f t="shared" si="2"/>
        <v>0</v>
      </c>
      <c r="M46" s="14">
        <f t="shared" si="6"/>
        <v>0</v>
      </c>
      <c r="N46" s="15">
        <f t="shared" si="6"/>
        <v>0</v>
      </c>
      <c r="O46" s="10">
        <f t="shared" si="3"/>
        <v>0</v>
      </c>
      <c r="P46" s="72">
        <f t="shared" si="4"/>
        <v>0</v>
      </c>
    </row>
    <row r="47" spans="1:16" ht="15.75" x14ac:dyDescent="0.25">
      <c r="A47" s="26" t="s">
        <v>85</v>
      </c>
      <c r="B47" s="110" t="s">
        <v>83</v>
      </c>
      <c r="C47" s="124" t="s">
        <v>94</v>
      </c>
      <c r="D47" s="116" t="s">
        <v>66</v>
      </c>
      <c r="E47" s="6">
        <v>79</v>
      </c>
      <c r="F47" s="5">
        <v>36</v>
      </c>
      <c r="G47" s="16">
        <v>2</v>
      </c>
      <c r="H47" s="19">
        <f t="shared" si="1"/>
        <v>115</v>
      </c>
      <c r="I47" s="23">
        <v>76</v>
      </c>
      <c r="J47" s="24">
        <v>44</v>
      </c>
      <c r="K47" s="25">
        <v>3</v>
      </c>
      <c r="L47" s="19">
        <f t="shared" si="2"/>
        <v>120</v>
      </c>
      <c r="M47" s="12">
        <f t="shared" si="6"/>
        <v>155</v>
      </c>
      <c r="N47" s="13">
        <f t="shared" si="6"/>
        <v>80</v>
      </c>
      <c r="O47" s="7">
        <f t="shared" si="3"/>
        <v>235</v>
      </c>
      <c r="P47" s="73">
        <f t="shared" si="4"/>
        <v>5</v>
      </c>
    </row>
    <row r="48" spans="1:16" ht="15.75" x14ac:dyDescent="0.25">
      <c r="A48" s="77"/>
      <c r="B48" s="109"/>
      <c r="C48" s="123" t="s">
        <v>94</v>
      </c>
      <c r="D48" s="120" t="s">
        <v>65</v>
      </c>
      <c r="E48" s="82">
        <v>77</v>
      </c>
      <c r="F48" s="83">
        <v>27</v>
      </c>
      <c r="G48" s="84">
        <v>5</v>
      </c>
      <c r="H48" s="33">
        <f t="shared" si="1"/>
        <v>104</v>
      </c>
      <c r="I48" s="85">
        <v>79</v>
      </c>
      <c r="J48" s="86">
        <v>36</v>
      </c>
      <c r="K48" s="87">
        <v>2</v>
      </c>
      <c r="L48" s="33">
        <f t="shared" si="2"/>
        <v>115</v>
      </c>
      <c r="M48" s="88">
        <f t="shared" si="6"/>
        <v>156</v>
      </c>
      <c r="N48" s="89">
        <f t="shared" si="6"/>
        <v>63</v>
      </c>
      <c r="O48" s="90">
        <f t="shared" si="3"/>
        <v>219</v>
      </c>
      <c r="P48" s="71">
        <f t="shared" si="4"/>
        <v>7</v>
      </c>
    </row>
    <row r="49" spans="1:16" ht="15.75" x14ac:dyDescent="0.25">
      <c r="A49" s="26"/>
      <c r="B49" s="110"/>
      <c r="C49" s="63"/>
      <c r="D49" s="117"/>
      <c r="E49" s="93"/>
      <c r="F49" s="94"/>
      <c r="G49" s="95"/>
      <c r="H49" s="33">
        <f t="shared" si="1"/>
        <v>0</v>
      </c>
      <c r="I49" s="85"/>
      <c r="J49" s="86"/>
      <c r="K49" s="87"/>
      <c r="L49" s="33">
        <f t="shared" si="2"/>
        <v>0</v>
      </c>
      <c r="M49" s="65">
        <f t="shared" si="6"/>
        <v>0</v>
      </c>
      <c r="N49" s="66">
        <f t="shared" si="6"/>
        <v>0</v>
      </c>
      <c r="O49" s="67">
        <f t="shared" si="3"/>
        <v>0</v>
      </c>
      <c r="P49" s="71">
        <f t="shared" si="4"/>
        <v>0</v>
      </c>
    </row>
    <row r="50" spans="1:16" ht="16.5" thickBot="1" x14ac:dyDescent="0.3">
      <c r="A50" s="18"/>
      <c r="B50" s="111"/>
      <c r="C50" s="64"/>
      <c r="D50" s="119"/>
      <c r="E50" s="36"/>
      <c r="F50" s="37"/>
      <c r="G50" s="38"/>
      <c r="H50" s="33">
        <f t="shared" si="1"/>
        <v>0</v>
      </c>
      <c r="I50" s="39"/>
      <c r="J50" s="40"/>
      <c r="K50" s="41"/>
      <c r="L50" s="33">
        <f t="shared" si="2"/>
        <v>0</v>
      </c>
      <c r="M50" s="42">
        <f t="shared" si="6"/>
        <v>0</v>
      </c>
      <c r="N50" s="43">
        <f t="shared" si="6"/>
        <v>0</v>
      </c>
      <c r="O50" s="44">
        <f t="shared" si="3"/>
        <v>0</v>
      </c>
      <c r="P50" s="74">
        <f t="shared" si="4"/>
        <v>0</v>
      </c>
    </row>
    <row r="51" spans="1:16" ht="15.75" x14ac:dyDescent="0.25">
      <c r="A51" s="59" t="s">
        <v>86</v>
      </c>
      <c r="B51" s="110" t="s">
        <v>83</v>
      </c>
      <c r="C51" s="124" t="s">
        <v>94</v>
      </c>
      <c r="D51" s="116" t="s">
        <v>66</v>
      </c>
      <c r="E51" s="6">
        <v>68</v>
      </c>
      <c r="F51" s="5">
        <v>17</v>
      </c>
      <c r="G51" s="16">
        <v>8</v>
      </c>
      <c r="H51" s="19">
        <f t="shared" si="1"/>
        <v>85</v>
      </c>
      <c r="I51" s="23">
        <v>79</v>
      </c>
      <c r="J51" s="24">
        <v>36</v>
      </c>
      <c r="K51" s="25">
        <v>3</v>
      </c>
      <c r="L51" s="19">
        <f t="shared" si="2"/>
        <v>115</v>
      </c>
      <c r="M51" s="12">
        <f t="shared" si="6"/>
        <v>147</v>
      </c>
      <c r="N51" s="13">
        <f t="shared" si="6"/>
        <v>53</v>
      </c>
      <c r="O51" s="7">
        <f t="shared" si="3"/>
        <v>200</v>
      </c>
      <c r="P51" s="73">
        <f t="shared" si="4"/>
        <v>11</v>
      </c>
    </row>
    <row r="52" spans="1:16" ht="15.75" x14ac:dyDescent="0.25">
      <c r="A52" s="77"/>
      <c r="B52" s="109"/>
      <c r="C52" s="123" t="s">
        <v>94</v>
      </c>
      <c r="D52" s="120" t="s">
        <v>65</v>
      </c>
      <c r="E52" s="82">
        <v>74</v>
      </c>
      <c r="F52" s="83">
        <v>35</v>
      </c>
      <c r="G52" s="84">
        <v>5</v>
      </c>
      <c r="H52" s="33">
        <f t="shared" si="1"/>
        <v>109</v>
      </c>
      <c r="I52" s="85">
        <v>75</v>
      </c>
      <c r="J52" s="86">
        <v>27</v>
      </c>
      <c r="K52" s="87">
        <v>5</v>
      </c>
      <c r="L52" s="33">
        <f t="shared" si="2"/>
        <v>102</v>
      </c>
      <c r="M52" s="88">
        <f t="shared" si="6"/>
        <v>149</v>
      </c>
      <c r="N52" s="89">
        <f t="shared" si="6"/>
        <v>62</v>
      </c>
      <c r="O52" s="90">
        <f t="shared" si="3"/>
        <v>211</v>
      </c>
      <c r="P52" s="71">
        <f t="shared" si="4"/>
        <v>10</v>
      </c>
    </row>
    <row r="53" spans="1:16" ht="15.75" x14ac:dyDescent="0.25">
      <c r="A53" s="26"/>
      <c r="B53" s="110"/>
      <c r="C53" s="128"/>
      <c r="D53" s="122"/>
      <c r="E53" s="93"/>
      <c r="F53" s="94"/>
      <c r="G53" s="95"/>
      <c r="H53" s="33">
        <f t="shared" si="1"/>
        <v>0</v>
      </c>
      <c r="I53" s="85"/>
      <c r="J53" s="86"/>
      <c r="K53" s="87"/>
      <c r="L53" s="33">
        <f t="shared" si="2"/>
        <v>0</v>
      </c>
      <c r="M53" s="65">
        <f t="shared" si="6"/>
        <v>0</v>
      </c>
      <c r="N53" s="66">
        <f t="shared" si="6"/>
        <v>0</v>
      </c>
      <c r="O53" s="67">
        <f t="shared" si="3"/>
        <v>0</v>
      </c>
      <c r="P53" s="71">
        <f t="shared" si="4"/>
        <v>0</v>
      </c>
    </row>
    <row r="54" spans="1:16" ht="16.5" thickBot="1" x14ac:dyDescent="0.3">
      <c r="A54" s="18"/>
      <c r="B54" s="111"/>
      <c r="C54" s="129"/>
      <c r="D54" s="119"/>
      <c r="E54" s="9"/>
      <c r="F54" s="8"/>
      <c r="G54" s="17"/>
      <c r="H54" s="33">
        <f t="shared" si="1"/>
        <v>0</v>
      </c>
      <c r="I54" s="20"/>
      <c r="J54" s="21"/>
      <c r="K54" s="22"/>
      <c r="L54" s="33">
        <f t="shared" si="2"/>
        <v>0</v>
      </c>
      <c r="M54" s="14">
        <f t="shared" si="6"/>
        <v>0</v>
      </c>
      <c r="N54" s="15">
        <f t="shared" si="6"/>
        <v>0</v>
      </c>
      <c r="O54" s="10">
        <f t="shared" si="3"/>
        <v>0</v>
      </c>
      <c r="P54" s="72">
        <f t="shared" si="4"/>
        <v>0</v>
      </c>
    </row>
    <row r="55" spans="1:16" ht="15.75" x14ac:dyDescent="0.25">
      <c r="A55" s="26" t="s">
        <v>87</v>
      </c>
      <c r="B55" s="110" t="s">
        <v>83</v>
      </c>
      <c r="C55" s="133" t="s">
        <v>94</v>
      </c>
      <c r="D55" s="126" t="s">
        <v>65</v>
      </c>
      <c r="E55" s="6">
        <v>67</v>
      </c>
      <c r="F55" s="5">
        <v>25</v>
      </c>
      <c r="G55" s="16">
        <v>6</v>
      </c>
      <c r="H55" s="19">
        <f t="shared" si="1"/>
        <v>92</v>
      </c>
      <c r="I55" s="23">
        <v>68</v>
      </c>
      <c r="J55" s="24">
        <v>25</v>
      </c>
      <c r="K55" s="25">
        <v>5</v>
      </c>
      <c r="L55" s="19">
        <f t="shared" si="2"/>
        <v>93</v>
      </c>
      <c r="M55" s="12">
        <f t="shared" ref="M55:N86" si="7">SUM(E55,I55)</f>
        <v>135</v>
      </c>
      <c r="N55" s="13">
        <f t="shared" si="7"/>
        <v>50</v>
      </c>
      <c r="O55" s="7">
        <f t="shared" si="3"/>
        <v>185</v>
      </c>
      <c r="P55" s="73">
        <f t="shared" si="4"/>
        <v>11</v>
      </c>
    </row>
    <row r="56" spans="1:16" ht="15.75" x14ac:dyDescent="0.25">
      <c r="A56" s="77"/>
      <c r="B56" s="109"/>
      <c r="C56" s="123" t="s">
        <v>94</v>
      </c>
      <c r="D56" s="120" t="s">
        <v>66</v>
      </c>
      <c r="E56" s="82">
        <v>64</v>
      </c>
      <c r="F56" s="83">
        <v>17</v>
      </c>
      <c r="G56" s="84">
        <v>11</v>
      </c>
      <c r="H56" s="33">
        <f t="shared" si="1"/>
        <v>81</v>
      </c>
      <c r="I56" s="85">
        <v>61</v>
      </c>
      <c r="J56" s="86">
        <v>26</v>
      </c>
      <c r="K56" s="87">
        <v>8</v>
      </c>
      <c r="L56" s="33">
        <f t="shared" si="2"/>
        <v>87</v>
      </c>
      <c r="M56" s="88">
        <f t="shared" si="7"/>
        <v>125</v>
      </c>
      <c r="N56" s="89">
        <f t="shared" si="7"/>
        <v>43</v>
      </c>
      <c r="O56" s="90">
        <f t="shared" si="3"/>
        <v>168</v>
      </c>
      <c r="P56" s="71">
        <f t="shared" si="4"/>
        <v>19</v>
      </c>
    </row>
    <row r="57" spans="1:16" ht="15.75" x14ac:dyDescent="0.25">
      <c r="A57" s="26"/>
      <c r="B57" s="110"/>
      <c r="C57" s="128"/>
      <c r="D57" s="122"/>
      <c r="E57" s="93"/>
      <c r="F57" s="94"/>
      <c r="G57" s="95"/>
      <c r="H57" s="33">
        <f t="shared" si="1"/>
        <v>0</v>
      </c>
      <c r="I57" s="85"/>
      <c r="J57" s="86"/>
      <c r="K57" s="87"/>
      <c r="L57" s="33">
        <f t="shared" si="2"/>
        <v>0</v>
      </c>
      <c r="M57" s="65">
        <f t="shared" si="7"/>
        <v>0</v>
      </c>
      <c r="N57" s="66">
        <f t="shared" si="7"/>
        <v>0</v>
      </c>
      <c r="O57" s="67">
        <f t="shared" si="3"/>
        <v>0</v>
      </c>
      <c r="P57" s="71">
        <f t="shared" si="4"/>
        <v>0</v>
      </c>
    </row>
    <row r="58" spans="1:16" ht="16.5" thickBot="1" x14ac:dyDescent="0.3">
      <c r="A58" s="18"/>
      <c r="B58" s="111"/>
      <c r="C58" s="129"/>
      <c r="D58" s="119"/>
      <c r="E58" s="36"/>
      <c r="F58" s="37"/>
      <c r="G58" s="38"/>
      <c r="H58" s="33">
        <f t="shared" si="1"/>
        <v>0</v>
      </c>
      <c r="I58" s="39"/>
      <c r="J58" s="40"/>
      <c r="K58" s="41"/>
      <c r="L58" s="33">
        <f t="shared" si="2"/>
        <v>0</v>
      </c>
      <c r="M58" s="42">
        <f t="shared" si="7"/>
        <v>0</v>
      </c>
      <c r="N58" s="43">
        <f t="shared" si="7"/>
        <v>0</v>
      </c>
      <c r="O58" s="44">
        <f t="shared" si="3"/>
        <v>0</v>
      </c>
      <c r="P58" s="74">
        <f t="shared" si="4"/>
        <v>0</v>
      </c>
    </row>
    <row r="59" spans="1:16" ht="15.75" x14ac:dyDescent="0.25">
      <c r="A59" s="59" t="s">
        <v>88</v>
      </c>
      <c r="B59" s="110" t="s">
        <v>83</v>
      </c>
      <c r="C59" s="133" t="s">
        <v>94</v>
      </c>
      <c r="D59" s="126" t="s">
        <v>65</v>
      </c>
      <c r="E59" s="6">
        <v>71</v>
      </c>
      <c r="F59" s="5">
        <v>23</v>
      </c>
      <c r="G59" s="16">
        <v>7</v>
      </c>
      <c r="H59" s="19">
        <f>(E59+F59)</f>
        <v>94</v>
      </c>
      <c r="I59" s="23">
        <v>59</v>
      </c>
      <c r="J59" s="24">
        <v>26</v>
      </c>
      <c r="K59" s="25">
        <v>8</v>
      </c>
      <c r="L59" s="19">
        <f>(I59+J59)</f>
        <v>85</v>
      </c>
      <c r="M59" s="12">
        <f>SUM(E59,I59)</f>
        <v>130</v>
      </c>
      <c r="N59" s="13">
        <f>SUM(F59,J59)</f>
        <v>49</v>
      </c>
      <c r="O59" s="7">
        <f>SUM(M59:N59)</f>
        <v>179</v>
      </c>
      <c r="P59" s="73">
        <f>SUM(G59,K59)</f>
        <v>15</v>
      </c>
    </row>
    <row r="60" spans="1:16" ht="15.75" x14ac:dyDescent="0.25">
      <c r="A60" s="77"/>
      <c r="B60" s="109"/>
      <c r="C60" s="123" t="s">
        <v>94</v>
      </c>
      <c r="D60" s="120" t="s">
        <v>66</v>
      </c>
      <c r="E60" s="82">
        <v>65</v>
      </c>
      <c r="F60" s="83">
        <v>26</v>
      </c>
      <c r="G60" s="84">
        <v>4</v>
      </c>
      <c r="H60" s="33">
        <f>(E60+F60)</f>
        <v>91</v>
      </c>
      <c r="I60" s="85">
        <v>67</v>
      </c>
      <c r="J60" s="86">
        <v>16</v>
      </c>
      <c r="K60" s="87">
        <v>8</v>
      </c>
      <c r="L60" s="33">
        <f>(I60+J60)</f>
        <v>83</v>
      </c>
      <c r="M60" s="88">
        <f>SUM(E60,I60)</f>
        <v>132</v>
      </c>
      <c r="N60" s="89">
        <f>SUM(F60,J60)</f>
        <v>42</v>
      </c>
      <c r="O60" s="90">
        <f>SUM(M60:N60)</f>
        <v>174</v>
      </c>
      <c r="P60" s="71">
        <f>SUM(G60,K60)</f>
        <v>12</v>
      </c>
    </row>
    <row r="61" spans="1:16" ht="15.75" x14ac:dyDescent="0.25">
      <c r="A61" s="26"/>
      <c r="B61" s="110"/>
      <c r="C61" s="128"/>
      <c r="D61" s="122"/>
      <c r="E61" s="93"/>
      <c r="F61" s="94"/>
      <c r="G61" s="95"/>
      <c r="H61" s="33">
        <f t="shared" si="1"/>
        <v>0</v>
      </c>
      <c r="I61" s="85"/>
      <c r="J61" s="86"/>
      <c r="K61" s="87"/>
      <c r="L61" s="33">
        <f t="shared" si="2"/>
        <v>0</v>
      </c>
      <c r="M61" s="65">
        <f t="shared" si="7"/>
        <v>0</v>
      </c>
      <c r="N61" s="66">
        <f t="shared" si="7"/>
        <v>0</v>
      </c>
      <c r="O61" s="67">
        <f t="shared" si="3"/>
        <v>0</v>
      </c>
      <c r="P61" s="71">
        <f t="shared" si="4"/>
        <v>0</v>
      </c>
    </row>
    <row r="62" spans="1:16" ht="16.5" thickBot="1" x14ac:dyDescent="0.3">
      <c r="A62" s="58"/>
      <c r="B62" s="111"/>
      <c r="C62" s="129"/>
      <c r="D62" s="119"/>
      <c r="E62" s="9"/>
      <c r="F62" s="8"/>
      <c r="G62" s="17"/>
      <c r="H62" s="33">
        <f t="shared" si="1"/>
        <v>0</v>
      </c>
      <c r="I62" s="20"/>
      <c r="J62" s="21"/>
      <c r="K62" s="22"/>
      <c r="L62" s="33">
        <f t="shared" si="2"/>
        <v>0</v>
      </c>
      <c r="M62" s="14">
        <f t="shared" si="7"/>
        <v>0</v>
      </c>
      <c r="N62" s="15">
        <f t="shared" si="7"/>
        <v>0</v>
      </c>
      <c r="O62" s="10">
        <f t="shared" si="3"/>
        <v>0</v>
      </c>
      <c r="P62" s="72">
        <f t="shared" si="4"/>
        <v>0</v>
      </c>
    </row>
    <row r="63" spans="1:16" ht="15.75" x14ac:dyDescent="0.25">
      <c r="A63" s="26" t="s">
        <v>95</v>
      </c>
      <c r="B63" s="110" t="s">
        <v>96</v>
      </c>
      <c r="C63" s="124"/>
      <c r="D63" s="116"/>
      <c r="E63" s="6"/>
      <c r="F63" s="5"/>
      <c r="G63" s="16"/>
      <c r="H63" s="19">
        <f t="shared" si="1"/>
        <v>0</v>
      </c>
      <c r="I63" s="23"/>
      <c r="J63" s="24"/>
      <c r="K63" s="25"/>
      <c r="L63" s="19">
        <f t="shared" si="2"/>
        <v>0</v>
      </c>
      <c r="M63" s="12">
        <f t="shared" si="7"/>
        <v>0</v>
      </c>
      <c r="N63" s="13">
        <f t="shared" si="7"/>
        <v>0</v>
      </c>
      <c r="O63" s="7">
        <f t="shared" si="3"/>
        <v>0</v>
      </c>
      <c r="P63" s="73">
        <f t="shared" si="4"/>
        <v>0</v>
      </c>
    </row>
    <row r="64" spans="1:16" ht="15.75" x14ac:dyDescent="0.25">
      <c r="A64" s="104"/>
      <c r="B64" s="112"/>
      <c r="C64" s="127" t="s">
        <v>94</v>
      </c>
      <c r="D64" s="117" t="s">
        <v>65</v>
      </c>
      <c r="E64" s="82">
        <v>83</v>
      </c>
      <c r="F64" s="83">
        <v>27</v>
      </c>
      <c r="G64" s="84">
        <v>4</v>
      </c>
      <c r="H64" s="33">
        <f t="shared" si="1"/>
        <v>110</v>
      </c>
      <c r="I64" s="85">
        <v>91</v>
      </c>
      <c r="J64" s="86">
        <v>35</v>
      </c>
      <c r="K64" s="87">
        <v>5</v>
      </c>
      <c r="L64" s="33">
        <f t="shared" si="2"/>
        <v>126</v>
      </c>
      <c r="M64" s="88">
        <f t="shared" si="7"/>
        <v>174</v>
      </c>
      <c r="N64" s="89">
        <f t="shared" si="7"/>
        <v>62</v>
      </c>
      <c r="O64" s="90">
        <f t="shared" si="3"/>
        <v>236</v>
      </c>
      <c r="P64" s="71">
        <f t="shared" si="4"/>
        <v>9</v>
      </c>
    </row>
    <row r="65" spans="1:16" ht="15.75" x14ac:dyDescent="0.25">
      <c r="A65" s="26"/>
      <c r="B65" s="110"/>
      <c r="C65" s="128"/>
      <c r="D65" s="122"/>
      <c r="E65" s="93"/>
      <c r="F65" s="94"/>
      <c r="G65" s="95"/>
      <c r="H65" s="33">
        <f t="shared" si="1"/>
        <v>0</v>
      </c>
      <c r="I65" s="85"/>
      <c r="J65" s="86"/>
      <c r="K65" s="87"/>
      <c r="L65" s="33">
        <f t="shared" si="2"/>
        <v>0</v>
      </c>
      <c r="M65" s="65">
        <f t="shared" si="7"/>
        <v>0</v>
      </c>
      <c r="N65" s="66">
        <f t="shared" si="7"/>
        <v>0</v>
      </c>
      <c r="O65" s="67">
        <f t="shared" si="3"/>
        <v>0</v>
      </c>
      <c r="P65" s="71">
        <f t="shared" si="4"/>
        <v>0</v>
      </c>
    </row>
    <row r="66" spans="1:16" ht="16.5" thickBot="1" x14ac:dyDescent="0.3">
      <c r="A66" s="18"/>
      <c r="B66" s="111"/>
      <c r="C66" s="129"/>
      <c r="D66" s="119"/>
      <c r="E66" s="36"/>
      <c r="F66" s="37"/>
      <c r="G66" s="38"/>
      <c r="H66" s="33">
        <f t="shared" si="1"/>
        <v>0</v>
      </c>
      <c r="I66" s="39"/>
      <c r="J66" s="40"/>
      <c r="K66" s="41"/>
      <c r="L66" s="33">
        <f t="shared" si="2"/>
        <v>0</v>
      </c>
      <c r="M66" s="42">
        <f t="shared" si="7"/>
        <v>0</v>
      </c>
      <c r="N66" s="43">
        <f t="shared" si="7"/>
        <v>0</v>
      </c>
      <c r="O66" s="44">
        <f t="shared" si="3"/>
        <v>0</v>
      </c>
      <c r="P66" s="74">
        <f t="shared" si="4"/>
        <v>0</v>
      </c>
    </row>
    <row r="67" spans="1:16" ht="15.75" x14ac:dyDescent="0.25">
      <c r="A67" s="136" t="s">
        <v>97</v>
      </c>
      <c r="B67" s="112" t="s">
        <v>98</v>
      </c>
      <c r="C67" s="133" t="s">
        <v>94</v>
      </c>
      <c r="D67" s="126" t="s">
        <v>65</v>
      </c>
      <c r="E67" s="6">
        <v>90</v>
      </c>
      <c r="F67" s="5">
        <v>26</v>
      </c>
      <c r="G67" s="16">
        <v>4</v>
      </c>
      <c r="H67" s="19">
        <f t="shared" si="1"/>
        <v>116</v>
      </c>
      <c r="I67" s="23">
        <v>66</v>
      </c>
      <c r="J67" s="24">
        <v>18</v>
      </c>
      <c r="K67" s="25">
        <v>7</v>
      </c>
      <c r="L67" s="19">
        <f t="shared" si="2"/>
        <v>84</v>
      </c>
      <c r="M67" s="12">
        <f t="shared" si="7"/>
        <v>156</v>
      </c>
      <c r="N67" s="13">
        <f t="shared" si="7"/>
        <v>44</v>
      </c>
      <c r="O67" s="7">
        <f t="shared" si="3"/>
        <v>200</v>
      </c>
      <c r="P67" s="73">
        <f t="shared" si="4"/>
        <v>11</v>
      </c>
    </row>
    <row r="68" spans="1:16" ht="15.75" x14ac:dyDescent="0.25">
      <c r="A68" s="26"/>
      <c r="B68" s="110"/>
      <c r="C68" s="134" t="s">
        <v>94</v>
      </c>
      <c r="D68" s="135" t="s">
        <v>66</v>
      </c>
      <c r="E68" s="82">
        <v>92</v>
      </c>
      <c r="F68" s="83">
        <v>44</v>
      </c>
      <c r="G68" s="84">
        <v>3</v>
      </c>
      <c r="H68" s="33">
        <f t="shared" si="1"/>
        <v>136</v>
      </c>
      <c r="I68" s="85">
        <v>73</v>
      </c>
      <c r="J68" s="86">
        <v>27</v>
      </c>
      <c r="K68" s="87">
        <v>7</v>
      </c>
      <c r="L68" s="33">
        <f t="shared" si="2"/>
        <v>100</v>
      </c>
      <c r="M68" s="88">
        <f t="shared" si="7"/>
        <v>165</v>
      </c>
      <c r="N68" s="89">
        <f t="shared" si="7"/>
        <v>71</v>
      </c>
      <c r="O68" s="90">
        <f t="shared" si="3"/>
        <v>236</v>
      </c>
      <c r="P68" s="71">
        <f t="shared" si="4"/>
        <v>10</v>
      </c>
    </row>
    <row r="69" spans="1:16" ht="15.75" x14ac:dyDescent="0.25">
      <c r="A69" s="26"/>
      <c r="B69" s="110"/>
      <c r="C69" s="130"/>
      <c r="D69" s="121"/>
      <c r="E69" s="93"/>
      <c r="F69" s="94"/>
      <c r="G69" s="95"/>
      <c r="H69" s="33">
        <f t="shared" si="1"/>
        <v>0</v>
      </c>
      <c r="I69" s="85"/>
      <c r="J69" s="86"/>
      <c r="K69" s="87"/>
      <c r="L69" s="33">
        <f t="shared" si="2"/>
        <v>0</v>
      </c>
      <c r="M69" s="65">
        <f t="shared" si="7"/>
        <v>0</v>
      </c>
      <c r="N69" s="66">
        <f t="shared" si="7"/>
        <v>0</v>
      </c>
      <c r="O69" s="67">
        <f t="shared" si="3"/>
        <v>0</v>
      </c>
      <c r="P69" s="71">
        <f t="shared" si="4"/>
        <v>0</v>
      </c>
    </row>
    <row r="70" spans="1:16" ht="16.5" thickBot="1" x14ac:dyDescent="0.3">
      <c r="A70" s="58"/>
      <c r="B70" s="111"/>
      <c r="C70" s="137"/>
      <c r="D70" s="138"/>
      <c r="E70" s="9"/>
      <c r="F70" s="8"/>
      <c r="G70" s="17"/>
      <c r="H70" s="33">
        <f t="shared" si="1"/>
        <v>0</v>
      </c>
      <c r="I70" s="20"/>
      <c r="J70" s="21"/>
      <c r="K70" s="22"/>
      <c r="L70" s="33">
        <f t="shared" si="2"/>
        <v>0</v>
      </c>
      <c r="M70" s="14">
        <f t="shared" si="7"/>
        <v>0</v>
      </c>
      <c r="N70" s="15">
        <f t="shared" si="7"/>
        <v>0</v>
      </c>
      <c r="O70" s="10">
        <f t="shared" si="3"/>
        <v>0</v>
      </c>
      <c r="P70" s="72">
        <f t="shared" si="4"/>
        <v>0</v>
      </c>
    </row>
    <row r="71" spans="1:16" ht="15.75" x14ac:dyDescent="0.25">
      <c r="A71" s="26" t="s">
        <v>99</v>
      </c>
      <c r="B71" s="110" t="s">
        <v>96</v>
      </c>
      <c r="C71" s="124"/>
      <c r="D71" s="116"/>
      <c r="E71" s="6"/>
      <c r="F71" s="5"/>
      <c r="G71" s="16"/>
      <c r="H71" s="19">
        <f t="shared" si="1"/>
        <v>0</v>
      </c>
      <c r="I71" s="23"/>
      <c r="J71" s="24"/>
      <c r="K71" s="25"/>
      <c r="L71" s="19">
        <f t="shared" si="2"/>
        <v>0</v>
      </c>
      <c r="M71" s="12">
        <f t="shared" si="7"/>
        <v>0</v>
      </c>
      <c r="N71" s="13">
        <f t="shared" si="7"/>
        <v>0</v>
      </c>
      <c r="O71" s="7">
        <f t="shared" si="3"/>
        <v>0</v>
      </c>
      <c r="P71" s="73">
        <f t="shared" si="4"/>
        <v>0</v>
      </c>
    </row>
    <row r="72" spans="1:16" ht="15.75" x14ac:dyDescent="0.25">
      <c r="A72" s="104"/>
      <c r="B72" s="112"/>
      <c r="C72" s="127" t="s">
        <v>94</v>
      </c>
      <c r="D72" s="117" t="s">
        <v>65</v>
      </c>
      <c r="E72" s="82">
        <v>91</v>
      </c>
      <c r="F72" s="83">
        <v>27</v>
      </c>
      <c r="G72" s="84">
        <v>3</v>
      </c>
      <c r="H72" s="33">
        <f t="shared" si="1"/>
        <v>118</v>
      </c>
      <c r="I72" s="85">
        <v>86</v>
      </c>
      <c r="J72" s="86">
        <v>43</v>
      </c>
      <c r="K72" s="87">
        <v>1</v>
      </c>
      <c r="L72" s="33">
        <f t="shared" si="2"/>
        <v>129</v>
      </c>
      <c r="M72" s="88">
        <f t="shared" si="7"/>
        <v>177</v>
      </c>
      <c r="N72" s="89">
        <f t="shared" si="7"/>
        <v>70</v>
      </c>
      <c r="O72" s="90">
        <f t="shared" si="3"/>
        <v>247</v>
      </c>
      <c r="P72" s="71">
        <f t="shared" si="4"/>
        <v>4</v>
      </c>
    </row>
    <row r="73" spans="1:16" ht="15.75" x14ac:dyDescent="0.25">
      <c r="A73" s="26"/>
      <c r="B73" s="110"/>
      <c r="C73" s="128"/>
      <c r="D73" s="122"/>
      <c r="E73" s="93"/>
      <c r="F73" s="94"/>
      <c r="G73" s="95"/>
      <c r="H73" s="33">
        <f t="shared" si="1"/>
        <v>0</v>
      </c>
      <c r="I73" s="85"/>
      <c r="J73" s="86"/>
      <c r="K73" s="87"/>
      <c r="L73" s="33">
        <f t="shared" si="2"/>
        <v>0</v>
      </c>
      <c r="M73" s="65">
        <f t="shared" si="7"/>
        <v>0</v>
      </c>
      <c r="N73" s="66">
        <f t="shared" si="7"/>
        <v>0</v>
      </c>
      <c r="O73" s="67">
        <f t="shared" si="3"/>
        <v>0</v>
      </c>
      <c r="P73" s="71">
        <f t="shared" si="4"/>
        <v>0</v>
      </c>
    </row>
    <row r="74" spans="1:16" ht="16.5" thickBot="1" x14ac:dyDescent="0.3">
      <c r="A74" s="18"/>
      <c r="B74" s="111"/>
      <c r="C74" s="129"/>
      <c r="D74" s="119"/>
      <c r="E74" s="9"/>
      <c r="F74" s="8"/>
      <c r="G74" s="17"/>
      <c r="H74" s="33">
        <f t="shared" ref="H74" si="8">(E74+F74)</f>
        <v>0</v>
      </c>
      <c r="I74" s="20"/>
      <c r="J74" s="21"/>
      <c r="K74" s="22"/>
      <c r="L74" s="33">
        <f t="shared" ref="L74" si="9">(I74+J74)</f>
        <v>0</v>
      </c>
      <c r="M74" s="14">
        <f t="shared" si="7"/>
        <v>0</v>
      </c>
      <c r="N74" s="15">
        <f t="shared" si="7"/>
        <v>0</v>
      </c>
      <c r="O74" s="10">
        <f t="shared" ref="O74" si="10">SUM(M74:N74)</f>
        <v>0</v>
      </c>
      <c r="P74" s="72">
        <f t="shared" ref="P74" si="11">SUM(G74,K74)</f>
        <v>0</v>
      </c>
    </row>
    <row r="75" spans="1:16" ht="15.75" x14ac:dyDescent="0.25">
      <c r="A75" s="59" t="s">
        <v>100</v>
      </c>
      <c r="B75" s="110" t="s">
        <v>101</v>
      </c>
      <c r="C75" s="124"/>
      <c r="D75" s="116"/>
      <c r="E75" s="6"/>
      <c r="F75" s="5"/>
      <c r="G75" s="16"/>
      <c r="H75" s="19">
        <f t="shared" ref="H75:H81" si="12">(E75+F75)</f>
        <v>0</v>
      </c>
      <c r="I75" s="23"/>
      <c r="J75" s="24"/>
      <c r="K75" s="25"/>
      <c r="L75" s="19">
        <f t="shared" ref="L75:L81" si="13">(I75+J75)</f>
        <v>0</v>
      </c>
      <c r="M75" s="12">
        <f t="shared" ref="M75:N78" si="14">SUM(E75,I75)</f>
        <v>0</v>
      </c>
      <c r="N75" s="13">
        <f t="shared" si="14"/>
        <v>0</v>
      </c>
      <c r="O75" s="7">
        <f t="shared" ref="O75:O81" si="15">SUM(M75:N75)</f>
        <v>0</v>
      </c>
      <c r="P75" s="73">
        <f t="shared" ref="P75:P81" si="16">SUM(G75,K75)</f>
        <v>0</v>
      </c>
    </row>
    <row r="76" spans="1:16" ht="15.75" x14ac:dyDescent="0.25">
      <c r="A76" s="104"/>
      <c r="B76" s="112"/>
      <c r="C76" s="130" t="s">
        <v>94</v>
      </c>
      <c r="D76" s="117" t="s">
        <v>66</v>
      </c>
      <c r="E76" s="82">
        <v>82</v>
      </c>
      <c r="F76" s="83">
        <v>45</v>
      </c>
      <c r="G76" s="84">
        <v>2</v>
      </c>
      <c r="H76" s="33">
        <f t="shared" si="12"/>
        <v>127</v>
      </c>
      <c r="I76" s="85">
        <v>97</v>
      </c>
      <c r="J76" s="86">
        <v>44</v>
      </c>
      <c r="K76" s="87">
        <v>3</v>
      </c>
      <c r="L76" s="33">
        <f t="shared" si="13"/>
        <v>141</v>
      </c>
      <c r="M76" s="88">
        <f t="shared" si="14"/>
        <v>179</v>
      </c>
      <c r="N76" s="89">
        <f t="shared" si="14"/>
        <v>89</v>
      </c>
      <c r="O76" s="90">
        <f t="shared" si="15"/>
        <v>268</v>
      </c>
      <c r="P76" s="71">
        <f t="shared" si="16"/>
        <v>5</v>
      </c>
    </row>
    <row r="77" spans="1:16" ht="15.75" x14ac:dyDescent="0.25">
      <c r="A77" s="26"/>
      <c r="B77" s="110"/>
      <c r="C77" s="128"/>
      <c r="D77" s="122"/>
      <c r="E77" s="93"/>
      <c r="F77" s="94"/>
      <c r="G77" s="95"/>
      <c r="H77" s="33">
        <f t="shared" si="12"/>
        <v>0</v>
      </c>
      <c r="I77" s="85"/>
      <c r="J77" s="86"/>
      <c r="K77" s="87"/>
      <c r="L77" s="33">
        <f t="shared" si="13"/>
        <v>0</v>
      </c>
      <c r="M77" s="65">
        <f t="shared" si="14"/>
        <v>0</v>
      </c>
      <c r="N77" s="66">
        <f t="shared" si="14"/>
        <v>0</v>
      </c>
      <c r="O77" s="67">
        <f t="shared" si="15"/>
        <v>0</v>
      </c>
      <c r="P77" s="71">
        <f t="shared" si="16"/>
        <v>0</v>
      </c>
    </row>
    <row r="78" spans="1:16" ht="16.5" thickBot="1" x14ac:dyDescent="0.3">
      <c r="A78" s="18"/>
      <c r="B78" s="111"/>
      <c r="C78" s="129"/>
      <c r="D78" s="119"/>
      <c r="E78" s="36"/>
      <c r="F78" s="37"/>
      <c r="G78" s="38"/>
      <c r="H78" s="33">
        <f t="shared" si="12"/>
        <v>0</v>
      </c>
      <c r="I78" s="39"/>
      <c r="J78" s="40"/>
      <c r="K78" s="41"/>
      <c r="L78" s="33">
        <f t="shared" si="13"/>
        <v>0</v>
      </c>
      <c r="M78" s="42">
        <f t="shared" si="14"/>
        <v>0</v>
      </c>
      <c r="N78" s="43">
        <f t="shared" si="14"/>
        <v>0</v>
      </c>
      <c r="O78" s="44">
        <f t="shared" si="15"/>
        <v>0</v>
      </c>
      <c r="P78" s="74">
        <f t="shared" si="16"/>
        <v>0</v>
      </c>
    </row>
    <row r="79" spans="1:16" ht="15.75" x14ac:dyDescent="0.25">
      <c r="A79" s="26" t="s">
        <v>103</v>
      </c>
      <c r="B79" s="110" t="s">
        <v>102</v>
      </c>
      <c r="C79" s="124"/>
      <c r="D79" s="116"/>
      <c r="E79" s="6"/>
      <c r="F79" s="5"/>
      <c r="G79" s="16"/>
      <c r="H79" s="19">
        <f t="shared" si="12"/>
        <v>0</v>
      </c>
      <c r="I79" s="23"/>
      <c r="J79" s="24"/>
      <c r="K79" s="25"/>
      <c r="L79" s="19">
        <f t="shared" si="13"/>
        <v>0</v>
      </c>
      <c r="M79" s="12">
        <f t="shared" si="7"/>
        <v>0</v>
      </c>
      <c r="N79" s="13">
        <f t="shared" si="7"/>
        <v>0</v>
      </c>
      <c r="O79" s="7">
        <f t="shared" si="15"/>
        <v>0</v>
      </c>
      <c r="P79" s="73">
        <f t="shared" si="16"/>
        <v>0</v>
      </c>
    </row>
    <row r="80" spans="1:16" ht="15.75" x14ac:dyDescent="0.25">
      <c r="A80" s="77"/>
      <c r="B80" s="109"/>
      <c r="C80" s="123" t="s">
        <v>94</v>
      </c>
      <c r="D80" s="120" t="s">
        <v>65</v>
      </c>
      <c r="E80" s="82">
        <v>86</v>
      </c>
      <c r="F80" s="83">
        <v>29</v>
      </c>
      <c r="G80" s="84">
        <v>3</v>
      </c>
      <c r="H80" s="33">
        <f t="shared" si="12"/>
        <v>115</v>
      </c>
      <c r="I80" s="85">
        <v>80</v>
      </c>
      <c r="J80" s="86">
        <v>53</v>
      </c>
      <c r="K80" s="87">
        <v>0</v>
      </c>
      <c r="L80" s="33">
        <f t="shared" si="13"/>
        <v>133</v>
      </c>
      <c r="M80" s="88">
        <f t="shared" si="7"/>
        <v>166</v>
      </c>
      <c r="N80" s="89">
        <f t="shared" si="7"/>
        <v>82</v>
      </c>
      <c r="O80" s="90">
        <f t="shared" si="15"/>
        <v>248</v>
      </c>
      <c r="P80" s="71">
        <f t="shared" si="16"/>
        <v>3</v>
      </c>
    </row>
    <row r="81" spans="1:16" ht="15.75" x14ac:dyDescent="0.25">
      <c r="A81" s="26"/>
      <c r="B81" s="110"/>
      <c r="C81" s="143"/>
      <c r="D81" s="121"/>
      <c r="E81" s="93"/>
      <c r="F81" s="94"/>
      <c r="G81" s="95"/>
      <c r="H81" s="33">
        <f t="shared" si="12"/>
        <v>0</v>
      </c>
      <c r="I81" s="85"/>
      <c r="J81" s="86"/>
      <c r="K81" s="87"/>
      <c r="L81" s="33">
        <f t="shared" si="13"/>
        <v>0</v>
      </c>
      <c r="M81" s="65">
        <f t="shared" si="7"/>
        <v>0</v>
      </c>
      <c r="N81" s="66">
        <f t="shared" si="7"/>
        <v>0</v>
      </c>
      <c r="O81" s="67">
        <f t="shared" si="15"/>
        <v>0</v>
      </c>
      <c r="P81" s="71">
        <f t="shared" si="16"/>
        <v>0</v>
      </c>
    </row>
    <row r="82" spans="1:16" ht="16.5" thickBot="1" x14ac:dyDescent="0.3">
      <c r="A82" s="18"/>
      <c r="B82" s="111"/>
      <c r="C82" s="129"/>
      <c r="D82" s="119"/>
      <c r="E82" s="9"/>
      <c r="F82" s="8"/>
      <c r="G82" s="17"/>
      <c r="H82" s="33">
        <f t="shared" ref="H82:H114" si="17">(E82+F82)</f>
        <v>0</v>
      </c>
      <c r="I82" s="20"/>
      <c r="J82" s="21"/>
      <c r="K82" s="22"/>
      <c r="L82" s="33">
        <f t="shared" ref="L82:L114" si="18">(I82+J82)</f>
        <v>0</v>
      </c>
      <c r="M82" s="14">
        <f t="shared" si="7"/>
        <v>0</v>
      </c>
      <c r="N82" s="15">
        <f t="shared" si="7"/>
        <v>0</v>
      </c>
      <c r="O82" s="10">
        <f t="shared" ref="O82:O114" si="19">SUM(M82:N82)</f>
        <v>0</v>
      </c>
      <c r="P82" s="72">
        <f t="shared" ref="P82:P114" si="20">SUM(G82,K82)</f>
        <v>0</v>
      </c>
    </row>
    <row r="83" spans="1:16" ht="15.75" x14ac:dyDescent="0.25">
      <c r="A83" s="59" t="s">
        <v>104</v>
      </c>
      <c r="B83" s="110" t="s">
        <v>102</v>
      </c>
      <c r="C83" s="124"/>
      <c r="D83" s="116"/>
      <c r="E83" s="6"/>
      <c r="F83" s="5"/>
      <c r="G83" s="16"/>
      <c r="H83" s="19">
        <f t="shared" si="17"/>
        <v>0</v>
      </c>
      <c r="I83" s="23"/>
      <c r="J83" s="24"/>
      <c r="K83" s="25"/>
      <c r="L83" s="19">
        <f t="shared" si="18"/>
        <v>0</v>
      </c>
      <c r="M83" s="12">
        <f t="shared" si="7"/>
        <v>0</v>
      </c>
      <c r="N83" s="13">
        <f t="shared" si="7"/>
        <v>0</v>
      </c>
      <c r="O83" s="7">
        <f t="shared" si="19"/>
        <v>0</v>
      </c>
      <c r="P83" s="73">
        <f t="shared" si="20"/>
        <v>0</v>
      </c>
    </row>
    <row r="84" spans="1:16" ht="15.75" x14ac:dyDescent="0.25">
      <c r="A84" s="77"/>
      <c r="B84" s="109"/>
      <c r="C84" s="123" t="s">
        <v>94</v>
      </c>
      <c r="D84" s="120" t="s">
        <v>65</v>
      </c>
      <c r="E84" s="82">
        <v>64</v>
      </c>
      <c r="F84" s="83">
        <v>17</v>
      </c>
      <c r="G84" s="84">
        <v>10</v>
      </c>
      <c r="H84" s="33">
        <f t="shared" si="17"/>
        <v>81</v>
      </c>
      <c r="I84" s="85">
        <v>72</v>
      </c>
      <c r="J84" s="86">
        <v>35</v>
      </c>
      <c r="K84" s="87">
        <v>7</v>
      </c>
      <c r="L84" s="33">
        <f t="shared" si="18"/>
        <v>107</v>
      </c>
      <c r="M84" s="88">
        <f t="shared" si="7"/>
        <v>136</v>
      </c>
      <c r="N84" s="89">
        <f t="shared" si="7"/>
        <v>52</v>
      </c>
      <c r="O84" s="90">
        <f t="shared" si="19"/>
        <v>188</v>
      </c>
      <c r="P84" s="71">
        <f t="shared" si="20"/>
        <v>17</v>
      </c>
    </row>
    <row r="85" spans="1:16" ht="15.75" x14ac:dyDescent="0.25">
      <c r="A85" s="26"/>
      <c r="B85" s="110"/>
      <c r="C85" s="130"/>
      <c r="D85" s="121"/>
      <c r="E85" s="93"/>
      <c r="F85" s="94"/>
      <c r="G85" s="95"/>
      <c r="H85" s="33">
        <f t="shared" si="17"/>
        <v>0</v>
      </c>
      <c r="I85" s="85"/>
      <c r="J85" s="86"/>
      <c r="K85" s="87"/>
      <c r="L85" s="33">
        <f t="shared" si="18"/>
        <v>0</v>
      </c>
      <c r="M85" s="65">
        <f t="shared" si="7"/>
        <v>0</v>
      </c>
      <c r="N85" s="66">
        <f t="shared" si="7"/>
        <v>0</v>
      </c>
      <c r="O85" s="67">
        <f t="shared" si="19"/>
        <v>0</v>
      </c>
      <c r="P85" s="71">
        <f t="shared" si="20"/>
        <v>0</v>
      </c>
    </row>
    <row r="86" spans="1:16" ht="16.5" thickBot="1" x14ac:dyDescent="0.3">
      <c r="A86" s="18"/>
      <c r="B86" s="111"/>
      <c r="C86" s="137"/>
      <c r="D86" s="138"/>
      <c r="E86" s="36"/>
      <c r="F86" s="37"/>
      <c r="G86" s="38"/>
      <c r="H86" s="33">
        <f t="shared" si="17"/>
        <v>0</v>
      </c>
      <c r="I86" s="39"/>
      <c r="J86" s="40"/>
      <c r="K86" s="41"/>
      <c r="L86" s="33">
        <f t="shared" si="18"/>
        <v>0</v>
      </c>
      <c r="M86" s="42">
        <f t="shared" si="7"/>
        <v>0</v>
      </c>
      <c r="N86" s="43">
        <f t="shared" si="7"/>
        <v>0</v>
      </c>
      <c r="O86" s="44">
        <f t="shared" si="19"/>
        <v>0</v>
      </c>
      <c r="P86" s="74">
        <f t="shared" si="20"/>
        <v>0</v>
      </c>
    </row>
    <row r="87" spans="1:16" ht="15.75" x14ac:dyDescent="0.25">
      <c r="A87" s="59" t="s">
        <v>105</v>
      </c>
      <c r="B87" s="110" t="s">
        <v>102</v>
      </c>
      <c r="C87" s="133"/>
      <c r="D87" s="126"/>
      <c r="E87" s="6"/>
      <c r="F87" s="5"/>
      <c r="G87" s="16"/>
      <c r="H87" s="19">
        <f t="shared" si="17"/>
        <v>0</v>
      </c>
      <c r="I87" s="23"/>
      <c r="J87" s="24"/>
      <c r="K87" s="25"/>
      <c r="L87" s="19">
        <f t="shared" si="18"/>
        <v>0</v>
      </c>
      <c r="M87" s="12">
        <f t="shared" ref="M87:N102" si="21">SUM(E87,I87)</f>
        <v>0</v>
      </c>
      <c r="N87" s="13">
        <f t="shared" si="21"/>
        <v>0</v>
      </c>
      <c r="O87" s="7">
        <f t="shared" si="19"/>
        <v>0</v>
      </c>
      <c r="P87" s="73">
        <f t="shared" si="20"/>
        <v>0</v>
      </c>
    </row>
    <row r="88" spans="1:16" ht="15.75" x14ac:dyDescent="0.25">
      <c r="A88" s="77"/>
      <c r="B88" s="109"/>
      <c r="C88" s="134" t="s">
        <v>94</v>
      </c>
      <c r="D88" s="120" t="s">
        <v>66</v>
      </c>
      <c r="E88" s="82">
        <v>97</v>
      </c>
      <c r="F88" s="83">
        <v>36</v>
      </c>
      <c r="G88" s="84">
        <v>3</v>
      </c>
      <c r="H88" s="33">
        <f t="shared" si="17"/>
        <v>133</v>
      </c>
      <c r="I88" s="85">
        <v>71</v>
      </c>
      <c r="J88" s="86">
        <v>33</v>
      </c>
      <c r="K88" s="87">
        <v>4</v>
      </c>
      <c r="L88" s="33">
        <f t="shared" si="18"/>
        <v>104</v>
      </c>
      <c r="M88" s="88">
        <f t="shared" si="21"/>
        <v>168</v>
      </c>
      <c r="N88" s="89">
        <f t="shared" si="21"/>
        <v>69</v>
      </c>
      <c r="O88" s="90">
        <f t="shared" si="19"/>
        <v>237</v>
      </c>
      <c r="P88" s="71">
        <f t="shared" si="20"/>
        <v>7</v>
      </c>
    </row>
    <row r="89" spans="1:16" ht="15.75" x14ac:dyDescent="0.25">
      <c r="A89" s="26"/>
      <c r="B89" s="110"/>
      <c r="C89" s="130"/>
      <c r="D89" s="121"/>
      <c r="E89" s="93"/>
      <c r="F89" s="94"/>
      <c r="G89" s="95"/>
      <c r="H89" s="33">
        <f t="shared" si="17"/>
        <v>0</v>
      </c>
      <c r="I89" s="85"/>
      <c r="J89" s="86"/>
      <c r="K89" s="87"/>
      <c r="L89" s="33">
        <f t="shared" si="18"/>
        <v>0</v>
      </c>
      <c r="M89" s="65">
        <f t="shared" si="21"/>
        <v>0</v>
      </c>
      <c r="N89" s="66">
        <f t="shared" si="21"/>
        <v>0</v>
      </c>
      <c r="O89" s="67">
        <f t="shared" si="19"/>
        <v>0</v>
      </c>
      <c r="P89" s="71">
        <f t="shared" si="20"/>
        <v>0</v>
      </c>
    </row>
    <row r="90" spans="1:16" ht="16.5" thickBot="1" x14ac:dyDescent="0.3">
      <c r="A90" s="18"/>
      <c r="B90" s="111"/>
      <c r="C90" s="137"/>
      <c r="D90" s="138"/>
      <c r="E90" s="36"/>
      <c r="F90" s="37"/>
      <c r="G90" s="38"/>
      <c r="H90" s="33">
        <f t="shared" si="17"/>
        <v>0</v>
      </c>
      <c r="I90" s="39"/>
      <c r="J90" s="40"/>
      <c r="K90" s="41"/>
      <c r="L90" s="33">
        <f t="shared" si="18"/>
        <v>0</v>
      </c>
      <c r="M90" s="42">
        <f t="shared" si="21"/>
        <v>0</v>
      </c>
      <c r="N90" s="43">
        <f t="shared" si="21"/>
        <v>0</v>
      </c>
      <c r="O90" s="44">
        <f t="shared" si="19"/>
        <v>0</v>
      </c>
      <c r="P90" s="74">
        <f t="shared" si="20"/>
        <v>0</v>
      </c>
    </row>
    <row r="91" spans="1:16" ht="15.75" x14ac:dyDescent="0.25">
      <c r="A91" s="59" t="s">
        <v>106</v>
      </c>
      <c r="B91" s="110" t="s">
        <v>102</v>
      </c>
      <c r="C91" s="123"/>
      <c r="D91" s="116"/>
      <c r="E91" s="6"/>
      <c r="F91" s="5"/>
      <c r="G91" s="16"/>
      <c r="H91" s="19">
        <f t="shared" si="17"/>
        <v>0</v>
      </c>
      <c r="I91" s="23"/>
      <c r="J91" s="24"/>
      <c r="K91" s="25"/>
      <c r="L91" s="19">
        <f t="shared" si="18"/>
        <v>0</v>
      </c>
      <c r="M91" s="12">
        <f t="shared" si="21"/>
        <v>0</v>
      </c>
      <c r="N91" s="13">
        <f t="shared" si="21"/>
        <v>0</v>
      </c>
      <c r="O91" s="7">
        <f t="shared" si="19"/>
        <v>0</v>
      </c>
      <c r="P91" s="73">
        <f t="shared" si="20"/>
        <v>0</v>
      </c>
    </row>
    <row r="92" spans="1:16" ht="15.75" x14ac:dyDescent="0.25">
      <c r="A92" s="77"/>
      <c r="B92" s="109"/>
      <c r="C92" s="134" t="s">
        <v>94</v>
      </c>
      <c r="D92" s="120" t="s">
        <v>66</v>
      </c>
      <c r="E92" s="82">
        <v>100</v>
      </c>
      <c r="F92" s="83">
        <v>44</v>
      </c>
      <c r="G92" s="84">
        <v>2</v>
      </c>
      <c r="H92" s="33">
        <f t="shared" si="17"/>
        <v>144</v>
      </c>
      <c r="I92" s="85">
        <v>78</v>
      </c>
      <c r="J92" s="86">
        <v>33</v>
      </c>
      <c r="K92" s="87">
        <v>2</v>
      </c>
      <c r="L92" s="33">
        <f t="shared" si="18"/>
        <v>111</v>
      </c>
      <c r="M92" s="88">
        <f t="shared" si="21"/>
        <v>178</v>
      </c>
      <c r="N92" s="89">
        <f t="shared" si="21"/>
        <v>77</v>
      </c>
      <c r="O92" s="90">
        <f t="shared" si="19"/>
        <v>255</v>
      </c>
      <c r="P92" s="71">
        <f t="shared" si="20"/>
        <v>4</v>
      </c>
    </row>
    <row r="93" spans="1:16" ht="15.75" x14ac:dyDescent="0.25">
      <c r="A93" s="26"/>
      <c r="B93" s="110"/>
      <c r="C93" s="123"/>
      <c r="D93" s="122"/>
      <c r="E93" s="93"/>
      <c r="F93" s="94"/>
      <c r="G93" s="95"/>
      <c r="H93" s="33">
        <f t="shared" si="17"/>
        <v>0</v>
      </c>
      <c r="I93" s="85"/>
      <c r="J93" s="86"/>
      <c r="K93" s="87"/>
      <c r="L93" s="33">
        <f t="shared" si="18"/>
        <v>0</v>
      </c>
      <c r="M93" s="65">
        <f t="shared" si="21"/>
        <v>0</v>
      </c>
      <c r="N93" s="66">
        <f t="shared" si="21"/>
        <v>0</v>
      </c>
      <c r="O93" s="67">
        <f t="shared" si="19"/>
        <v>0</v>
      </c>
      <c r="P93" s="71">
        <f t="shared" si="20"/>
        <v>0</v>
      </c>
    </row>
    <row r="94" spans="1:16" ht="16.5" thickBot="1" x14ac:dyDescent="0.3">
      <c r="A94" s="58"/>
      <c r="B94" s="111"/>
      <c r="C94" s="132"/>
      <c r="D94" s="119"/>
      <c r="E94" s="9"/>
      <c r="F94" s="8"/>
      <c r="G94" s="17"/>
      <c r="H94" s="33">
        <f t="shared" si="17"/>
        <v>0</v>
      </c>
      <c r="I94" s="20"/>
      <c r="J94" s="21"/>
      <c r="K94" s="22"/>
      <c r="L94" s="33">
        <f t="shared" si="18"/>
        <v>0</v>
      </c>
      <c r="M94" s="14">
        <f t="shared" si="21"/>
        <v>0</v>
      </c>
      <c r="N94" s="15">
        <f t="shared" si="21"/>
        <v>0</v>
      </c>
      <c r="O94" s="10">
        <f t="shared" si="19"/>
        <v>0</v>
      </c>
      <c r="P94" s="72">
        <f t="shared" si="20"/>
        <v>0</v>
      </c>
    </row>
    <row r="95" spans="1:16" ht="15.75" x14ac:dyDescent="0.25">
      <c r="A95" s="26" t="s">
        <v>108</v>
      </c>
      <c r="B95" s="159" t="s">
        <v>107</v>
      </c>
      <c r="C95" s="123" t="s">
        <v>53</v>
      </c>
      <c r="D95" s="116" t="s">
        <v>65</v>
      </c>
      <c r="E95" s="6">
        <v>79</v>
      </c>
      <c r="F95" s="5">
        <v>34</v>
      </c>
      <c r="G95" s="16">
        <v>2</v>
      </c>
      <c r="H95" s="19">
        <f t="shared" si="17"/>
        <v>113</v>
      </c>
      <c r="I95" s="23">
        <v>82</v>
      </c>
      <c r="J95" s="24">
        <v>26</v>
      </c>
      <c r="K95" s="25">
        <v>4</v>
      </c>
      <c r="L95" s="19">
        <f t="shared" si="18"/>
        <v>108</v>
      </c>
      <c r="M95" s="12">
        <f t="shared" si="21"/>
        <v>161</v>
      </c>
      <c r="N95" s="13">
        <f t="shared" si="21"/>
        <v>60</v>
      </c>
      <c r="O95" s="7">
        <f t="shared" si="19"/>
        <v>221</v>
      </c>
      <c r="P95" s="73">
        <f t="shared" si="20"/>
        <v>6</v>
      </c>
    </row>
    <row r="96" spans="1:16" ht="15.75" x14ac:dyDescent="0.25">
      <c r="A96" s="77"/>
      <c r="B96" s="109"/>
      <c r="C96" s="127"/>
      <c r="D96" s="117" t="s">
        <v>66</v>
      </c>
      <c r="E96" s="82">
        <v>70</v>
      </c>
      <c r="F96" s="83">
        <v>32</v>
      </c>
      <c r="G96" s="84">
        <v>4</v>
      </c>
      <c r="H96" s="33">
        <f t="shared" si="17"/>
        <v>102</v>
      </c>
      <c r="I96" s="85">
        <v>95</v>
      </c>
      <c r="J96" s="86">
        <v>45</v>
      </c>
      <c r="K96" s="87">
        <v>2</v>
      </c>
      <c r="L96" s="33">
        <f t="shared" si="18"/>
        <v>140</v>
      </c>
      <c r="M96" s="88">
        <f t="shared" si="21"/>
        <v>165</v>
      </c>
      <c r="N96" s="89">
        <f t="shared" si="21"/>
        <v>77</v>
      </c>
      <c r="O96" s="90">
        <f t="shared" si="19"/>
        <v>242</v>
      </c>
      <c r="P96" s="71">
        <f t="shared" si="20"/>
        <v>6</v>
      </c>
    </row>
    <row r="97" spans="1:16" ht="15.75" x14ac:dyDescent="0.25">
      <c r="A97" s="26"/>
      <c r="B97" s="110"/>
      <c r="C97" s="123"/>
      <c r="D97" s="122"/>
      <c r="E97" s="93"/>
      <c r="F97" s="94"/>
      <c r="G97" s="95"/>
      <c r="H97" s="33">
        <f t="shared" si="17"/>
        <v>0</v>
      </c>
      <c r="I97" s="85"/>
      <c r="J97" s="86"/>
      <c r="K97" s="87"/>
      <c r="L97" s="33">
        <f t="shared" si="18"/>
        <v>0</v>
      </c>
      <c r="M97" s="65">
        <f t="shared" si="21"/>
        <v>0</v>
      </c>
      <c r="N97" s="66">
        <f t="shared" si="21"/>
        <v>0</v>
      </c>
      <c r="O97" s="67">
        <f t="shared" si="19"/>
        <v>0</v>
      </c>
      <c r="P97" s="71">
        <f t="shared" si="20"/>
        <v>0</v>
      </c>
    </row>
    <row r="98" spans="1:16" ht="16.5" thickBot="1" x14ac:dyDescent="0.3">
      <c r="A98" s="18"/>
      <c r="B98" s="111"/>
      <c r="C98" s="132"/>
      <c r="D98" s="119"/>
      <c r="E98" s="9"/>
      <c r="F98" s="8"/>
      <c r="G98" s="17"/>
      <c r="H98" s="33">
        <f t="shared" si="17"/>
        <v>0</v>
      </c>
      <c r="I98" s="20"/>
      <c r="J98" s="21"/>
      <c r="K98" s="22"/>
      <c r="L98" s="33">
        <f t="shared" si="18"/>
        <v>0</v>
      </c>
      <c r="M98" s="14">
        <f t="shared" si="21"/>
        <v>0</v>
      </c>
      <c r="N98" s="15">
        <f t="shared" si="21"/>
        <v>0</v>
      </c>
      <c r="O98" s="10">
        <f t="shared" si="19"/>
        <v>0</v>
      </c>
      <c r="P98" s="72">
        <f t="shared" si="20"/>
        <v>0</v>
      </c>
    </row>
    <row r="99" spans="1:16" ht="15.75" x14ac:dyDescent="0.25">
      <c r="A99" s="59" t="s">
        <v>109</v>
      </c>
      <c r="B99" s="159" t="s">
        <v>107</v>
      </c>
      <c r="C99" s="123" t="s">
        <v>53</v>
      </c>
      <c r="D99" s="116" t="s">
        <v>66</v>
      </c>
      <c r="E99" s="6">
        <v>93</v>
      </c>
      <c r="F99" s="5">
        <v>40</v>
      </c>
      <c r="G99" s="16">
        <v>5</v>
      </c>
      <c r="H99" s="19">
        <f t="shared" si="17"/>
        <v>133</v>
      </c>
      <c r="I99" s="23">
        <v>97</v>
      </c>
      <c r="J99" s="24">
        <v>18</v>
      </c>
      <c r="K99" s="25">
        <v>7</v>
      </c>
      <c r="L99" s="19">
        <f t="shared" si="18"/>
        <v>115</v>
      </c>
      <c r="M99" s="12">
        <f t="shared" si="21"/>
        <v>190</v>
      </c>
      <c r="N99" s="13">
        <f t="shared" si="21"/>
        <v>58</v>
      </c>
      <c r="O99" s="7">
        <f t="shared" si="19"/>
        <v>248</v>
      </c>
      <c r="P99" s="73">
        <f t="shared" si="20"/>
        <v>12</v>
      </c>
    </row>
    <row r="100" spans="1:16" ht="15.75" x14ac:dyDescent="0.25">
      <c r="A100" s="77"/>
      <c r="B100" s="109"/>
      <c r="C100" s="127"/>
      <c r="D100" s="117" t="s">
        <v>65</v>
      </c>
      <c r="E100" s="82">
        <v>91</v>
      </c>
      <c r="F100" s="83">
        <v>45</v>
      </c>
      <c r="G100" s="84">
        <v>0</v>
      </c>
      <c r="H100" s="33">
        <f t="shared" si="17"/>
        <v>136</v>
      </c>
      <c r="I100" s="85">
        <v>88</v>
      </c>
      <c r="J100" s="86">
        <v>34</v>
      </c>
      <c r="K100" s="87">
        <v>1</v>
      </c>
      <c r="L100" s="33">
        <f t="shared" si="18"/>
        <v>122</v>
      </c>
      <c r="M100" s="88">
        <f t="shared" si="21"/>
        <v>179</v>
      </c>
      <c r="N100" s="89">
        <f t="shared" si="21"/>
        <v>79</v>
      </c>
      <c r="O100" s="90">
        <f t="shared" si="19"/>
        <v>258</v>
      </c>
      <c r="P100" s="71">
        <f t="shared" si="20"/>
        <v>1</v>
      </c>
    </row>
    <row r="101" spans="1:16" ht="15.75" x14ac:dyDescent="0.25">
      <c r="A101" s="26"/>
      <c r="B101" s="110"/>
      <c r="C101" s="123"/>
      <c r="D101" s="122"/>
      <c r="E101" s="93"/>
      <c r="F101" s="94"/>
      <c r="G101" s="95"/>
      <c r="H101" s="33">
        <f t="shared" si="17"/>
        <v>0</v>
      </c>
      <c r="I101" s="85"/>
      <c r="J101" s="86"/>
      <c r="K101" s="87"/>
      <c r="L101" s="33">
        <f t="shared" si="18"/>
        <v>0</v>
      </c>
      <c r="M101" s="65">
        <f t="shared" si="21"/>
        <v>0</v>
      </c>
      <c r="N101" s="66">
        <f t="shared" si="21"/>
        <v>0</v>
      </c>
      <c r="O101" s="67">
        <f t="shared" si="19"/>
        <v>0</v>
      </c>
      <c r="P101" s="71">
        <f t="shared" si="20"/>
        <v>0</v>
      </c>
    </row>
    <row r="102" spans="1:16" ht="16.5" thickBot="1" x14ac:dyDescent="0.3">
      <c r="A102" s="18"/>
      <c r="B102" s="111"/>
      <c r="C102" s="132"/>
      <c r="D102" s="119"/>
      <c r="E102" s="36"/>
      <c r="F102" s="37"/>
      <c r="G102" s="38"/>
      <c r="H102" s="33">
        <f t="shared" si="17"/>
        <v>0</v>
      </c>
      <c r="I102" s="39"/>
      <c r="J102" s="40"/>
      <c r="K102" s="41"/>
      <c r="L102" s="33">
        <f t="shared" si="18"/>
        <v>0</v>
      </c>
      <c r="M102" s="42">
        <f t="shared" si="21"/>
        <v>0</v>
      </c>
      <c r="N102" s="43">
        <f t="shared" si="21"/>
        <v>0</v>
      </c>
      <c r="O102" s="44">
        <f t="shared" si="19"/>
        <v>0</v>
      </c>
      <c r="P102" s="74">
        <f t="shared" si="20"/>
        <v>0</v>
      </c>
    </row>
    <row r="103" spans="1:16" ht="15.75" x14ac:dyDescent="0.25">
      <c r="A103" s="26" t="s">
        <v>110</v>
      </c>
      <c r="B103" s="159" t="s">
        <v>107</v>
      </c>
      <c r="C103" s="123" t="s">
        <v>53</v>
      </c>
      <c r="D103" s="116" t="s">
        <v>66</v>
      </c>
      <c r="E103" s="6">
        <v>72</v>
      </c>
      <c r="F103" s="5">
        <v>35</v>
      </c>
      <c r="G103" s="16">
        <v>6</v>
      </c>
      <c r="H103" s="19">
        <f>(E103+F103)</f>
        <v>107</v>
      </c>
      <c r="I103" s="23">
        <v>101</v>
      </c>
      <c r="J103" s="24">
        <v>45</v>
      </c>
      <c r="K103" s="25">
        <v>1</v>
      </c>
      <c r="L103" s="19">
        <f>(I103+J103)</f>
        <v>146</v>
      </c>
      <c r="M103" s="12">
        <f t="shared" ref="M103:N114" si="22">SUM(E103,I103)</f>
        <v>173</v>
      </c>
      <c r="N103" s="13">
        <f t="shared" si="22"/>
        <v>80</v>
      </c>
      <c r="O103" s="7">
        <f>SUM(M103:N103)</f>
        <v>253</v>
      </c>
      <c r="P103" s="73">
        <f>SUM(G103,K103)</f>
        <v>7</v>
      </c>
    </row>
    <row r="104" spans="1:16" ht="15.75" x14ac:dyDescent="0.25">
      <c r="A104" s="77"/>
      <c r="B104" s="109"/>
      <c r="C104" s="134"/>
      <c r="D104" s="120" t="s">
        <v>65</v>
      </c>
      <c r="E104" s="82">
        <v>81</v>
      </c>
      <c r="F104" s="83">
        <v>43</v>
      </c>
      <c r="G104" s="84">
        <v>2</v>
      </c>
      <c r="H104" s="33">
        <f>(E104+F104)</f>
        <v>124</v>
      </c>
      <c r="I104" s="85">
        <v>74</v>
      </c>
      <c r="J104" s="86">
        <v>23</v>
      </c>
      <c r="K104" s="87">
        <v>7</v>
      </c>
      <c r="L104" s="33">
        <f>(I104+J104)</f>
        <v>97</v>
      </c>
      <c r="M104" s="88">
        <f t="shared" si="22"/>
        <v>155</v>
      </c>
      <c r="N104" s="89">
        <f t="shared" si="22"/>
        <v>66</v>
      </c>
      <c r="O104" s="90">
        <f>SUM(M104:N104)</f>
        <v>221</v>
      </c>
      <c r="P104" s="71">
        <f>SUM(G104,K104)</f>
        <v>9</v>
      </c>
    </row>
    <row r="105" spans="1:16" ht="15.75" x14ac:dyDescent="0.25">
      <c r="A105" s="26"/>
      <c r="B105" s="110"/>
      <c r="C105" s="130"/>
      <c r="D105" s="121"/>
      <c r="E105" s="93"/>
      <c r="F105" s="94"/>
      <c r="G105" s="95"/>
      <c r="H105" s="33">
        <f>(E105+F105)</f>
        <v>0</v>
      </c>
      <c r="I105" s="85"/>
      <c r="J105" s="86"/>
      <c r="K105" s="87"/>
      <c r="L105" s="33">
        <f>(I105+J105)</f>
        <v>0</v>
      </c>
      <c r="M105" s="65">
        <f t="shared" si="22"/>
        <v>0</v>
      </c>
      <c r="N105" s="66">
        <f t="shared" si="22"/>
        <v>0</v>
      </c>
      <c r="O105" s="67">
        <f>SUM(M105:N105)</f>
        <v>0</v>
      </c>
      <c r="P105" s="71">
        <f>SUM(G105,K105)</f>
        <v>0</v>
      </c>
    </row>
    <row r="106" spans="1:16" ht="16.5" thickBot="1" x14ac:dyDescent="0.3">
      <c r="A106" s="18"/>
      <c r="B106" s="111"/>
      <c r="C106" s="132"/>
      <c r="D106" s="119"/>
      <c r="E106" s="36"/>
      <c r="F106" s="37"/>
      <c r="G106" s="38"/>
      <c r="H106" s="107">
        <f t="shared" si="17"/>
        <v>0</v>
      </c>
      <c r="I106" s="39"/>
      <c r="J106" s="40"/>
      <c r="K106" s="41"/>
      <c r="L106" s="107">
        <f t="shared" si="18"/>
        <v>0</v>
      </c>
      <c r="M106" s="42">
        <f t="shared" si="22"/>
        <v>0</v>
      </c>
      <c r="N106" s="43">
        <f t="shared" si="22"/>
        <v>0</v>
      </c>
      <c r="O106" s="44">
        <f t="shared" si="19"/>
        <v>0</v>
      </c>
      <c r="P106" s="74">
        <f t="shared" si="20"/>
        <v>0</v>
      </c>
    </row>
    <row r="107" spans="1:16" ht="15.75" x14ac:dyDescent="0.25">
      <c r="A107" s="59" t="s">
        <v>111</v>
      </c>
      <c r="B107" s="159" t="s">
        <v>107</v>
      </c>
      <c r="C107" s="123" t="s">
        <v>53</v>
      </c>
      <c r="D107" s="116" t="s">
        <v>65</v>
      </c>
      <c r="E107" s="6">
        <v>91</v>
      </c>
      <c r="F107" s="5">
        <v>35</v>
      </c>
      <c r="G107" s="16">
        <v>3</v>
      </c>
      <c r="H107" s="19">
        <f t="shared" si="17"/>
        <v>126</v>
      </c>
      <c r="I107" s="23">
        <v>87</v>
      </c>
      <c r="J107" s="24">
        <v>33</v>
      </c>
      <c r="K107" s="25">
        <v>4</v>
      </c>
      <c r="L107" s="19">
        <f t="shared" si="18"/>
        <v>120</v>
      </c>
      <c r="M107" s="12">
        <f t="shared" si="22"/>
        <v>178</v>
      </c>
      <c r="N107" s="13">
        <f t="shared" si="22"/>
        <v>68</v>
      </c>
      <c r="O107" s="7">
        <f t="shared" si="19"/>
        <v>246</v>
      </c>
      <c r="P107" s="73">
        <f t="shared" si="20"/>
        <v>7</v>
      </c>
    </row>
    <row r="108" spans="1:16" ht="15.75" x14ac:dyDescent="0.25">
      <c r="A108" s="77"/>
      <c r="B108" s="109"/>
      <c r="C108" s="127"/>
      <c r="D108" s="117" t="s">
        <v>66</v>
      </c>
      <c r="E108" s="82">
        <v>94</v>
      </c>
      <c r="F108" s="83">
        <v>26</v>
      </c>
      <c r="G108" s="84">
        <v>4</v>
      </c>
      <c r="H108" s="33">
        <f t="shared" si="17"/>
        <v>120</v>
      </c>
      <c r="I108" s="85">
        <v>86</v>
      </c>
      <c r="J108" s="86">
        <v>33</v>
      </c>
      <c r="K108" s="87">
        <v>3</v>
      </c>
      <c r="L108" s="33">
        <f t="shared" si="18"/>
        <v>119</v>
      </c>
      <c r="M108" s="88">
        <f t="shared" si="22"/>
        <v>180</v>
      </c>
      <c r="N108" s="89">
        <f t="shared" si="22"/>
        <v>59</v>
      </c>
      <c r="O108" s="90">
        <f t="shared" si="19"/>
        <v>239</v>
      </c>
      <c r="P108" s="71">
        <f t="shared" si="20"/>
        <v>7</v>
      </c>
    </row>
    <row r="109" spans="1:16" ht="15.75" x14ac:dyDescent="0.25">
      <c r="A109" s="26"/>
      <c r="B109" s="110"/>
      <c r="C109" s="128"/>
      <c r="D109" s="122"/>
      <c r="E109" s="93"/>
      <c r="F109" s="94"/>
      <c r="G109" s="95"/>
      <c r="H109" s="33">
        <f t="shared" si="17"/>
        <v>0</v>
      </c>
      <c r="I109" s="85"/>
      <c r="J109" s="86"/>
      <c r="K109" s="87"/>
      <c r="L109" s="33">
        <f t="shared" si="18"/>
        <v>0</v>
      </c>
      <c r="M109" s="65">
        <f t="shared" si="22"/>
        <v>0</v>
      </c>
      <c r="N109" s="66">
        <f t="shared" si="22"/>
        <v>0</v>
      </c>
      <c r="O109" s="67">
        <f t="shared" si="19"/>
        <v>0</v>
      </c>
      <c r="P109" s="71">
        <f t="shared" si="20"/>
        <v>0</v>
      </c>
    </row>
    <row r="110" spans="1:16" ht="16.5" thickBot="1" x14ac:dyDescent="0.3">
      <c r="A110" s="18"/>
      <c r="B110" s="111"/>
      <c r="C110" s="129"/>
      <c r="D110" s="119"/>
      <c r="E110" s="36"/>
      <c r="F110" s="37"/>
      <c r="G110" s="38"/>
      <c r="H110" s="33">
        <f t="shared" si="17"/>
        <v>0</v>
      </c>
      <c r="I110" s="39"/>
      <c r="J110" s="40"/>
      <c r="K110" s="41"/>
      <c r="L110" s="33">
        <f t="shared" si="18"/>
        <v>0</v>
      </c>
      <c r="M110" s="42">
        <f t="shared" si="22"/>
        <v>0</v>
      </c>
      <c r="N110" s="43">
        <f t="shared" si="22"/>
        <v>0</v>
      </c>
      <c r="O110" s="44">
        <f t="shared" si="19"/>
        <v>0</v>
      </c>
      <c r="P110" s="74">
        <f t="shared" si="20"/>
        <v>0</v>
      </c>
    </row>
    <row r="111" spans="1:16" ht="15.75" x14ac:dyDescent="0.25">
      <c r="A111" s="59" t="s">
        <v>89</v>
      </c>
      <c r="B111" s="108" t="s">
        <v>55</v>
      </c>
      <c r="C111" s="123"/>
      <c r="D111" s="116"/>
      <c r="E111" s="6"/>
      <c r="F111" s="5"/>
      <c r="G111" s="16"/>
      <c r="H111" s="19">
        <f t="shared" si="17"/>
        <v>0</v>
      </c>
      <c r="I111" s="23"/>
      <c r="J111" s="24"/>
      <c r="K111" s="25"/>
      <c r="L111" s="19">
        <f t="shared" si="18"/>
        <v>0</v>
      </c>
      <c r="M111" s="12">
        <f t="shared" si="22"/>
        <v>0</v>
      </c>
      <c r="N111" s="13">
        <f t="shared" si="22"/>
        <v>0</v>
      </c>
      <c r="O111" s="7">
        <f t="shared" si="19"/>
        <v>0</v>
      </c>
      <c r="P111" s="73">
        <f t="shared" si="20"/>
        <v>0</v>
      </c>
    </row>
    <row r="112" spans="1:16" ht="15.75" x14ac:dyDescent="0.25">
      <c r="A112" s="77"/>
      <c r="B112" s="109"/>
      <c r="C112" s="130" t="s">
        <v>84</v>
      </c>
      <c r="D112" s="117" t="s">
        <v>65</v>
      </c>
      <c r="E112" s="82">
        <v>88</v>
      </c>
      <c r="F112" s="83">
        <v>26</v>
      </c>
      <c r="G112" s="84">
        <v>3</v>
      </c>
      <c r="H112" s="33">
        <f t="shared" si="17"/>
        <v>114</v>
      </c>
      <c r="I112" s="85">
        <v>89</v>
      </c>
      <c r="J112" s="86">
        <v>35</v>
      </c>
      <c r="K112" s="87">
        <v>4</v>
      </c>
      <c r="L112" s="33">
        <f t="shared" si="18"/>
        <v>124</v>
      </c>
      <c r="M112" s="88">
        <f t="shared" si="22"/>
        <v>177</v>
      </c>
      <c r="N112" s="89">
        <f t="shared" si="22"/>
        <v>61</v>
      </c>
      <c r="O112" s="90">
        <f t="shared" si="19"/>
        <v>238</v>
      </c>
      <c r="P112" s="71">
        <f t="shared" si="20"/>
        <v>7</v>
      </c>
    </row>
    <row r="113" spans="1:16" ht="15.75" x14ac:dyDescent="0.25">
      <c r="A113" s="26"/>
      <c r="B113" s="110"/>
      <c r="C113" s="131"/>
      <c r="D113" s="122"/>
      <c r="E113" s="93"/>
      <c r="F113" s="94"/>
      <c r="G113" s="95"/>
      <c r="H113" s="33">
        <f t="shared" si="17"/>
        <v>0</v>
      </c>
      <c r="I113" s="85"/>
      <c r="J113" s="86"/>
      <c r="K113" s="87"/>
      <c r="L113" s="33">
        <f t="shared" si="18"/>
        <v>0</v>
      </c>
      <c r="M113" s="65">
        <f t="shared" si="22"/>
        <v>0</v>
      </c>
      <c r="N113" s="66">
        <f t="shared" si="22"/>
        <v>0</v>
      </c>
      <c r="O113" s="67">
        <f t="shared" si="19"/>
        <v>0</v>
      </c>
      <c r="P113" s="71">
        <f t="shared" si="20"/>
        <v>0</v>
      </c>
    </row>
    <row r="114" spans="1:16" ht="16.5" thickBot="1" x14ac:dyDescent="0.3">
      <c r="A114" s="18"/>
      <c r="B114" s="111"/>
      <c r="C114" s="129"/>
      <c r="D114" s="119"/>
      <c r="E114" s="9"/>
      <c r="F114" s="8"/>
      <c r="G114" s="17"/>
      <c r="H114" s="107">
        <f t="shared" si="17"/>
        <v>0</v>
      </c>
      <c r="I114" s="39"/>
      <c r="J114" s="40"/>
      <c r="K114" s="41"/>
      <c r="L114" s="107">
        <f t="shared" si="18"/>
        <v>0</v>
      </c>
      <c r="M114" s="42">
        <f t="shared" si="22"/>
        <v>0</v>
      </c>
      <c r="N114" s="43">
        <f t="shared" si="22"/>
        <v>0</v>
      </c>
      <c r="O114" s="44">
        <f t="shared" si="19"/>
        <v>0</v>
      </c>
      <c r="P114" s="74">
        <f t="shared" si="20"/>
        <v>0</v>
      </c>
    </row>
  </sheetData>
  <sortState ref="C75:P78">
    <sortCondition descending="1" ref="O75:O78"/>
  </sortState>
  <mergeCells count="5">
    <mergeCell ref="A5:A6"/>
    <mergeCell ref="B5:B6"/>
    <mergeCell ref="E5:H5"/>
    <mergeCell ref="I5:L5"/>
    <mergeCell ref="M5:P5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opLeftCell="A2" workbookViewId="0">
      <selection activeCell="G31" sqref="G31"/>
    </sheetView>
  </sheetViews>
  <sheetFormatPr defaultRowHeight="12.75" x14ac:dyDescent="0.2"/>
  <cols>
    <col min="1" max="1" width="6.42578125" customWidth="1"/>
    <col min="2" max="3" width="24.5703125" customWidth="1"/>
    <col min="4" max="4" width="7" customWidth="1"/>
    <col min="6" max="6" width="8" customWidth="1"/>
    <col min="10" max="10" width="11.5703125" customWidth="1"/>
  </cols>
  <sheetData>
    <row r="2" spans="1:11" ht="18.75" x14ac:dyDescent="0.3">
      <c r="B2" s="4"/>
      <c r="C2" s="4" t="s">
        <v>62</v>
      </c>
      <c r="D2" s="4"/>
    </row>
    <row r="3" spans="1:11" ht="9.75" customHeight="1" x14ac:dyDescent="0.3">
      <c r="B3" s="4"/>
      <c r="C3" s="4"/>
      <c r="D3" s="4"/>
    </row>
    <row r="4" spans="1:11" ht="18.75" x14ac:dyDescent="0.3">
      <c r="B4" s="4"/>
      <c r="C4" s="45" t="s">
        <v>40</v>
      </c>
      <c r="D4" s="45"/>
    </row>
    <row r="5" spans="1:11" ht="13.5" thickBot="1" x14ac:dyDescent="0.25"/>
    <row r="6" spans="1:11" ht="18.95" customHeight="1" thickBot="1" x14ac:dyDescent="0.25">
      <c r="A6" s="46" t="s">
        <v>9</v>
      </c>
      <c r="B6" s="52" t="s">
        <v>8</v>
      </c>
      <c r="C6" s="52" t="s">
        <v>42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11" ht="18.95" customHeight="1" x14ac:dyDescent="0.2">
      <c r="A7" s="47" t="s">
        <v>13</v>
      </c>
      <c r="B7" s="53" t="str">
        <f>'Náhozy-duben'!A7</f>
        <v>Fiala Martin</v>
      </c>
      <c r="C7" s="53" t="str">
        <f>'Náhozy-duben'!B7</f>
        <v>TESCAN</v>
      </c>
      <c r="D7" s="53">
        <f>IF(ABS('Náhozy-duben'!M8=0),('Náhozy-duben'!M7+'Náhozy-duben'!M8),('Náhozy-duben'!M7+'Náhozy-duben'!M8)/2)</f>
        <v>182</v>
      </c>
      <c r="E7" s="53">
        <f>IF(ABS('Náhozy-duben'!N8=0),('Náhozy-duben'!N7+'Náhozy-duben'!N8),('Náhozy-duben'!N7+'Náhozy-duben'!N8)/2)</f>
        <v>73.5</v>
      </c>
      <c r="F7" s="53">
        <f>IF(ABS('Náhozy-duben'!P8=0),('Náhozy-duben'!P7+'Náhozy-duben'!P8),('Náhozy-duben'!P7+'Náhozy-duben'!P8)/2)</f>
        <v>5.5</v>
      </c>
      <c r="G7" s="50">
        <f t="shared" ref="G7:G21" si="0">D7+E7</f>
        <v>255.5</v>
      </c>
      <c r="J7" s="102"/>
      <c r="K7" s="102"/>
    </row>
    <row r="8" spans="1:11" ht="18.95" customHeight="1" x14ac:dyDescent="0.2">
      <c r="A8" s="48" t="s">
        <v>14</v>
      </c>
      <c r="B8" s="54" t="str">
        <f>'Náhozy-duben'!A11</f>
        <v>Nevřela Zdeněk</v>
      </c>
      <c r="C8" s="54" t="str">
        <f>'Náhozy-duben'!B11</f>
        <v>TESCAN</v>
      </c>
      <c r="D8" s="115">
        <f>IF(ABS('Náhozy-duben'!M12=0),('Náhozy-duben'!M11+'Náhozy-duben'!M12),('Náhozy-duben'!M11+'Náhozy-duben'!M12)/2)</f>
        <v>171.5</v>
      </c>
      <c r="E8" s="115">
        <f>IF(ABS('Náhozy-duben'!N12=0),('Náhozy-duben'!N11+'Náhozy-duben'!N12),('Náhozy-duben'!N11+'Náhozy-duben'!N12)/2)</f>
        <v>55.5</v>
      </c>
      <c r="F8" s="115">
        <f>IF(ABS('Náhozy-duben'!P12=0),('Náhozy-duben'!P11+'Náhozy-duben'!P12),('Náhozy-duben'!P11+'Náhozy-duben'!P12)/2)</f>
        <v>11.5</v>
      </c>
      <c r="G8" s="51">
        <f t="shared" si="0"/>
        <v>227</v>
      </c>
    </row>
    <row r="9" spans="1:11" ht="18.95" customHeight="1" x14ac:dyDescent="0.2">
      <c r="A9" s="48" t="s">
        <v>15</v>
      </c>
      <c r="B9" s="54" t="str">
        <f>'Náhozy-duben'!A31</f>
        <v>Faltýnek Antonín</v>
      </c>
      <c r="C9" s="54" t="str">
        <f>'Náhozy-duben'!B31</f>
        <v>PROMIX</v>
      </c>
      <c r="D9" s="54">
        <f>IF(ABS('Náhozy-duben'!M32=0),('Náhozy-duben'!M31+'Náhozy-duben'!M32),('Náhozy-duben'!M31+'Náhozy-duben'!M32)/2)</f>
        <v>160.5</v>
      </c>
      <c r="E9" s="54">
        <f>IF(ABS('Náhozy-duben'!N32=0),('Náhozy-duben'!N31+'Náhozy-duben'!N32),('Náhozy-duben'!N31+'Náhozy-duben'!N32)/2)</f>
        <v>65</v>
      </c>
      <c r="F9" s="54">
        <f>IF(ABS('Náhozy-duben'!P32=0),('Náhozy-duben'!P31+'Náhozy-duben'!P32),('Náhozy-duben'!P31+'Náhozy-duben'!P32)/2)</f>
        <v>9</v>
      </c>
      <c r="G9" s="51">
        <f t="shared" si="0"/>
        <v>225.5</v>
      </c>
      <c r="H9" s="102"/>
    </row>
    <row r="10" spans="1:11" ht="18.95" customHeight="1" x14ac:dyDescent="0.2">
      <c r="A10" s="48" t="s">
        <v>16</v>
      </c>
      <c r="B10" s="54" t="str">
        <f>'Náhozy-duben'!A35</f>
        <v>Červený Pavel</v>
      </c>
      <c r="C10" s="54" t="str">
        <f>'Náhozy-duben'!B35</f>
        <v>Mixík</v>
      </c>
      <c r="D10" s="54">
        <f>IF(ABS('Náhozy-duben'!M36=0),('Náhozy-duben'!M35+'Náhozy-duben'!M36),('Náhozy-duben'!M35+'Náhozy-duben'!M36)/2)</f>
        <v>160</v>
      </c>
      <c r="E10" s="54">
        <f>IF(ABS('Náhozy-duben'!N36=0),('Náhozy-duben'!N35+'Náhozy-duben'!N36),('Náhozy-duben'!N35+'Náhozy-duben'!N36)/2)</f>
        <v>61</v>
      </c>
      <c r="F10" s="54">
        <f>IF(ABS('Náhozy-duben'!P36=0),('Náhozy-duben'!P35+'Náhozy-duben'!P36),('Náhozy-duben'!P35+'Náhozy-duben'!P36)/2)</f>
        <v>7</v>
      </c>
      <c r="G10" s="51">
        <f t="shared" si="0"/>
        <v>221</v>
      </c>
    </row>
    <row r="11" spans="1:11" ht="18.95" customHeight="1" x14ac:dyDescent="0.2">
      <c r="A11" s="48" t="s">
        <v>82</v>
      </c>
      <c r="B11" s="54" t="str">
        <f>'Náhozy-duben'!A63</f>
        <v>Heisig Rudolf</v>
      </c>
      <c r="C11" s="54" t="str">
        <f>'Náhozy-duben'!B63</f>
        <v>Marodi Rýmařov</v>
      </c>
      <c r="D11" s="54">
        <f>IF(ABS('Náhozy-duben'!M64=0),('Náhozy-duben'!M63+'Náhozy-duben'!M64),('Náhozy-duben'!M63+'Náhozy-duben'!M64)/2)</f>
        <v>164.5</v>
      </c>
      <c r="E11" s="54">
        <f>IF(ABS('Náhozy-duben'!N64=0),('Náhozy-duben'!N63+'Náhozy-duben'!N64),('Náhozy-duben'!N63+'Náhozy-duben'!N64)/2)</f>
        <v>73</v>
      </c>
      <c r="F11" s="54">
        <f>IF(ABS('Náhozy-duben'!P64=0),('Náhozy-duben'!P63+'Náhozy-duben'!P64),('Náhozy-duben'!P63+'Náhozy-duben'!P64)/2)</f>
        <v>6</v>
      </c>
      <c r="G11" s="51">
        <f t="shared" si="0"/>
        <v>237.5</v>
      </c>
    </row>
    <row r="12" spans="1:11" ht="18.95" customHeight="1" x14ac:dyDescent="0.2">
      <c r="A12" s="48" t="s">
        <v>18</v>
      </c>
      <c r="B12" s="54" t="str">
        <f>'Náhozy-duben'!A39</f>
        <v>Turek Tomáš</v>
      </c>
      <c r="C12" s="54" t="str">
        <f>'Náhozy-duben'!B39</f>
        <v>Ctirad Troubsko</v>
      </c>
      <c r="D12" s="54">
        <f>IF(ABS('Náhozy-duben'!M40=0),('Náhozy-duben'!M39+'Náhozy-duben'!M40),('Náhozy-duben'!M39+'Náhozy-duben'!M40)/2)</f>
        <v>184.5</v>
      </c>
      <c r="E12" s="54">
        <f>IF(ABS('Náhozy-duben'!N40=0),('Náhozy-duben'!N39+'Náhozy-duben'!N40),('Náhozy-duben'!N39+'Náhozy-duben'!N40)/2)</f>
        <v>78</v>
      </c>
      <c r="F12" s="54">
        <f>IF(ABS('Náhozy-duben'!P40=0),('Náhozy-duben'!P39+'Náhozy-duben'!P40),('Náhozy-duben'!P39+'Náhozy-duben'!P40)/2)</f>
        <v>2.5</v>
      </c>
      <c r="G12" s="51">
        <f t="shared" si="0"/>
        <v>262.5</v>
      </c>
      <c r="H12" s="102"/>
    </row>
    <row r="13" spans="1:11" ht="18.95" customHeight="1" x14ac:dyDescent="0.2">
      <c r="A13" s="48" t="s">
        <v>19</v>
      </c>
      <c r="B13" s="54" t="str">
        <f>'Náhozy-duben'!A43</f>
        <v>Turek Tobiáš</v>
      </c>
      <c r="C13" s="54" t="str">
        <f>'Náhozy-duben'!B43</f>
        <v>Ctirad Troubsko</v>
      </c>
      <c r="D13" s="54">
        <f>IF(ABS('Náhozy-duben'!M44=0),('Náhozy-duben'!M43+'Náhozy-duben'!M44),('Náhozy-duben'!M43+'Náhozy-duben'!M44)/2)</f>
        <v>155</v>
      </c>
      <c r="E13" s="54">
        <f>IF(ABS('Náhozy-duben'!N44=0),('Náhozy-duben'!N43+'Náhozy-duben'!N44),('Náhozy-duben'!N43+'Náhozy-duben'!N44)/2)</f>
        <v>73</v>
      </c>
      <c r="F13" s="54">
        <f>IF(ABS('Náhozy-duben'!P44=0),('Náhozy-duben'!P43+'Náhozy-duben'!P44),('Náhozy-duben'!P43+'Náhozy-duben'!P44)/2)</f>
        <v>7.5</v>
      </c>
      <c r="G13" s="51">
        <f t="shared" si="0"/>
        <v>228</v>
      </c>
    </row>
    <row r="14" spans="1:11" ht="18.95" customHeight="1" x14ac:dyDescent="0.2">
      <c r="A14" s="48" t="s">
        <v>20</v>
      </c>
      <c r="B14" s="54" t="str">
        <f>'Náhozy-duben'!A47</f>
        <v>Pospíšil Matěj</v>
      </c>
      <c r="C14" s="54" t="str">
        <f>'Náhozy-duben'!B47</f>
        <v>Ctirad Troubsko</v>
      </c>
      <c r="D14" s="54">
        <f>IF(ABS('Náhozy-duben'!M48=0),('Náhozy-duben'!M47+'Náhozy-duben'!M48),('Náhozy-duben'!M47+'Náhozy-duben'!M48)/2)</f>
        <v>152</v>
      </c>
      <c r="E14" s="54">
        <f>IF(ABS('Náhozy-duben'!N48=0),('Náhozy-duben'!N47+'Náhozy-duben'!N48),('Náhozy-duben'!N47+'Náhozy-duben'!N48)/2)</f>
        <v>67</v>
      </c>
      <c r="F14" s="54">
        <f>IF(ABS('Náhozy-duben'!P48=0),('Náhozy-duben'!P47+'Náhozy-duben'!P48),('Náhozy-duben'!P47+'Náhozy-duben'!P48)/2)</f>
        <v>3</v>
      </c>
      <c r="G14" s="51">
        <f t="shared" si="0"/>
        <v>219</v>
      </c>
    </row>
    <row r="15" spans="1:11" ht="18.95" customHeight="1" x14ac:dyDescent="0.2">
      <c r="A15" s="48" t="s">
        <v>21</v>
      </c>
      <c r="B15" s="54" t="str">
        <f>'Náhozy-duben'!A51</f>
        <v>Svěrák Alexandr</v>
      </c>
      <c r="C15" s="54" t="str">
        <f>'Náhozy-duben'!B51</f>
        <v>Ctirad Troubsko</v>
      </c>
      <c r="D15" s="54">
        <f>IF(ABS('Náhozy-duben'!M52=0),('Náhozy-duben'!M51+'Náhozy-duben'!M52),('Náhozy-duben'!M51+'Náhozy-duben'!M52)/2)</f>
        <v>164.5</v>
      </c>
      <c r="E15" s="54">
        <f>IF(ABS('Náhozy-duben'!N52=0),('Náhozy-duben'!N51+'Náhozy-duben'!N52),('Náhozy-duben'!N51+'Náhozy-duben'!N52)/2)</f>
        <v>50.5</v>
      </c>
      <c r="F15" s="54">
        <f>IF(ABS('Náhozy-duben'!P52=0),('Náhozy-duben'!P51+'Náhozy-duben'!P52),('Náhozy-duben'!P51+'Náhozy-duben'!P52)/2)</f>
        <v>11</v>
      </c>
      <c r="G15" s="51">
        <f t="shared" si="0"/>
        <v>215</v>
      </c>
    </row>
    <row r="16" spans="1:11" ht="18.95" customHeight="1" x14ac:dyDescent="0.2">
      <c r="A16" s="48" t="s">
        <v>22</v>
      </c>
      <c r="B16" s="54" t="str">
        <f>'Náhozy-duben'!A55</f>
        <v>Svěrák Milan</v>
      </c>
      <c r="C16" s="54" t="str">
        <f>'Náhozy-duben'!B55</f>
        <v>Ctirad Troubsko</v>
      </c>
      <c r="D16" s="54">
        <f>IF(ABS('Náhozy-duben'!M56=0),('Náhozy-duben'!M55+'Náhozy-duben'!M56),('Náhozy-duben'!M55+'Náhozy-duben'!M56)/2)</f>
        <v>179.5</v>
      </c>
      <c r="E16" s="54">
        <f>IF(ABS('Náhozy-duben'!N56=0),('Náhozy-duben'!N55+'Náhozy-duben'!N56),('Náhozy-duben'!N55+'Náhozy-duben'!N56)/2)</f>
        <v>76</v>
      </c>
      <c r="F16" s="54">
        <f>IF(ABS('Náhozy-duben'!P56=0),('Náhozy-duben'!P55+'Náhozy-duben'!P56),('Náhozy-duben'!P55+'Náhozy-duben'!P56)/2)</f>
        <v>3</v>
      </c>
      <c r="G16" s="51">
        <f t="shared" si="0"/>
        <v>255.5</v>
      </c>
    </row>
    <row r="17" spans="1:7" ht="18.95" customHeight="1" x14ac:dyDescent="0.2">
      <c r="A17" s="48" t="s">
        <v>23</v>
      </c>
      <c r="B17" s="54" t="str">
        <f>'Náhozy-duben'!A59</f>
        <v>Svěrák Aleš</v>
      </c>
      <c r="C17" s="54" t="str">
        <f>'Náhozy-duben'!B59</f>
        <v>Ctirad Troubsko</v>
      </c>
      <c r="D17" s="54">
        <f>IF(ABS('Náhozy-duben'!M60=0),('Náhozy-duben'!M59+'Náhozy-duben'!M60),('Náhozy-duben'!M59+'Náhozy-duben'!M60)/2)</f>
        <v>180.5</v>
      </c>
      <c r="E17" s="54">
        <f>IF(ABS('Náhozy-duben'!N60=0),('Náhozy-duben'!N59+'Náhozy-duben'!N60),('Náhozy-duben'!N59+'Náhozy-duben'!N60)/2)</f>
        <v>91</v>
      </c>
      <c r="F17" s="54">
        <f>IF(ABS('Náhozy-duben'!P60=0),('Náhozy-duben'!P59+'Náhozy-duben'!P60),('Náhozy-duben'!P59+'Náhozy-duben'!P60)/2)</f>
        <v>4.5</v>
      </c>
      <c r="G17" s="51">
        <f t="shared" si="0"/>
        <v>271.5</v>
      </c>
    </row>
    <row r="18" spans="1:7" ht="18.95" customHeight="1" x14ac:dyDescent="0.2">
      <c r="A18" s="48" t="s">
        <v>24</v>
      </c>
      <c r="B18" s="54" t="str">
        <f>'Náhozy-duben'!A83</f>
        <v>Kratochvíl Petr</v>
      </c>
      <c r="C18" s="54" t="str">
        <f>'Náhozy-duben'!B83</f>
        <v>VEIPER</v>
      </c>
      <c r="D18" s="54">
        <f>IF(ABS('Náhozy-duben'!M84=0),('Náhozy-duben'!M83+'Náhozy-duben'!M84),('Náhozy-duben'!M83+'Náhozy-duben'!M84)/2)</f>
        <v>73</v>
      </c>
      <c r="E18" s="54">
        <f>IF(ABS('Náhozy-duben'!N84=0),('Náhozy-duben'!N83+'Náhozy-duben'!N84),('Náhozy-duben'!N83+'Náhozy-duben'!N84)/2)</f>
        <v>17.5</v>
      </c>
      <c r="F18" s="54">
        <f>IF(ABS('Náhozy-duben'!P84=0),('Náhozy-duben'!P83+'Náhozy-duben'!P84),('Náhozy-duben'!P83+'Náhozy-duben'!P84)/2)</f>
        <v>8</v>
      </c>
      <c r="G18" s="51">
        <f t="shared" si="0"/>
        <v>90.5</v>
      </c>
    </row>
    <row r="19" spans="1:7" ht="18.95" customHeight="1" x14ac:dyDescent="0.2">
      <c r="A19" s="48" t="s">
        <v>25</v>
      </c>
      <c r="B19" s="54" t="str">
        <f>'Náhozy-duben'!A91</f>
        <v>Večeřa Stanislav</v>
      </c>
      <c r="C19" s="54" t="str">
        <f>'Náhozy-duben'!B91</f>
        <v>Srkla</v>
      </c>
      <c r="D19" s="54">
        <f>IF(ABS('Náhozy-duben'!M92=0),('Náhozy-duben'!M91+'Náhozy-duben'!M92),('Náhozy-duben'!M91+'Náhozy-duben'!M92)/2)</f>
        <v>80</v>
      </c>
      <c r="E19" s="54">
        <f>IF(ABS('Náhozy-duben'!N92=0),('Náhozy-duben'!N91+'Náhozy-duben'!N92),('Náhozy-duben'!N91+'Náhozy-duben'!N92)/2)</f>
        <v>16.5</v>
      </c>
      <c r="F19" s="54">
        <f>IF(ABS('Náhozy-duben'!P92=0),('Náhozy-duben'!P91+'Náhozy-duben'!P92),('Náhozy-duben'!P91+'Náhozy-duben'!P92)/2)</f>
        <v>8</v>
      </c>
      <c r="G19" s="51">
        <f t="shared" si="0"/>
        <v>96.5</v>
      </c>
    </row>
    <row r="20" spans="1:7" ht="18.95" customHeight="1" x14ac:dyDescent="0.2">
      <c r="A20" s="48" t="s">
        <v>26</v>
      </c>
      <c r="B20" s="54" t="str">
        <f>'Náhozy-duben'!A95</f>
        <v>Zajíc David</v>
      </c>
      <c r="C20" s="54" t="str">
        <f>'Náhozy-duben'!B95</f>
        <v>Srkla</v>
      </c>
      <c r="D20" s="54">
        <f>IF(ABS('Náhozy-duben'!M96=0),('Náhozy-duben'!M95+'Náhozy-duben'!M96),('Náhozy-duben'!M95+'Náhozy-duben'!M96)/2)</f>
        <v>87</v>
      </c>
      <c r="E20" s="54">
        <f>IF(ABS('Náhozy-duben'!N96=0),('Náhozy-duben'!N95+'Náhozy-duben'!N96),('Náhozy-duben'!N95+'Náhozy-duben'!N96)/2)</f>
        <v>48</v>
      </c>
      <c r="F20" s="54">
        <f>IF(ABS('Náhozy-duben'!P96=0),('Náhozy-duben'!P95+'Náhozy-duben'!P96),('Náhozy-duben'!P95+'Náhozy-duben'!P96)/2)</f>
        <v>0.5</v>
      </c>
      <c r="G20" s="51">
        <f t="shared" si="0"/>
        <v>135</v>
      </c>
    </row>
    <row r="21" spans="1:7" ht="18.95" customHeight="1" thickBot="1" x14ac:dyDescent="0.25">
      <c r="A21" s="144" t="s">
        <v>27</v>
      </c>
      <c r="B21" s="145" t="str">
        <f>'Náhozy-duben'!A99</f>
        <v>Buček Milan</v>
      </c>
      <c r="C21" s="145" t="str">
        <f>'Náhozy-duben'!B99</f>
        <v>Srkla</v>
      </c>
      <c r="D21" s="145">
        <f>IF(ABS('Náhozy-duben'!M100=0),('Náhozy-duben'!M99+'Náhozy-duben'!M100),('Náhozy-duben'!M99+'Náhozy-duben'!M100)/2)</f>
        <v>161.5</v>
      </c>
      <c r="E21" s="145">
        <f>IF(ABS('Náhozy-duben'!N100=0),('Náhozy-duben'!N99+'Náhozy-duben'!N100),('Náhozy-duben'!N99+'Náhozy-duben'!N100)/2)</f>
        <v>69</v>
      </c>
      <c r="F21" s="145">
        <f>IF(ABS('Náhozy-duben'!P100=0),('Náhozy-duben'!P99+'Náhozy-duben'!P100),('Náhozy-duben'!P99+'Náhozy-duben'!P100)/2)</f>
        <v>7</v>
      </c>
      <c r="G21" s="146">
        <f t="shared" si="0"/>
        <v>230.5</v>
      </c>
    </row>
  </sheetData>
  <sortState ref="B7:G21">
    <sortCondition descending="1" ref="G7:G21"/>
    <sortCondition descending="1" ref="E7:E21"/>
    <sortCondition ref="F7:F21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opLeftCell="A6" workbookViewId="0">
      <selection activeCell="B22" sqref="B22"/>
    </sheetView>
  </sheetViews>
  <sheetFormatPr defaultRowHeight="12.75" x14ac:dyDescent="0.2"/>
  <cols>
    <col min="1" max="1" width="6.85546875" customWidth="1"/>
    <col min="2" max="2" width="22.42578125" customWidth="1"/>
    <col min="3" max="3" width="27" customWidth="1"/>
    <col min="4" max="4" width="7.7109375" customWidth="1"/>
    <col min="5" max="5" width="8.28515625" customWidth="1"/>
    <col min="6" max="6" width="7.42578125" customWidth="1"/>
  </cols>
  <sheetData>
    <row r="2" spans="1:7" ht="18.75" x14ac:dyDescent="0.3">
      <c r="B2" s="4"/>
      <c r="C2" s="4" t="s">
        <v>61</v>
      </c>
      <c r="D2" s="4"/>
    </row>
    <row r="3" spans="1:7" ht="18.75" x14ac:dyDescent="0.3">
      <c r="B3" s="4"/>
      <c r="C3" s="4"/>
      <c r="D3" s="4"/>
    </row>
    <row r="4" spans="1:7" ht="18.75" x14ac:dyDescent="0.3">
      <c r="B4" s="4"/>
      <c r="C4" s="45" t="s">
        <v>40</v>
      </c>
      <c r="D4" s="45"/>
    </row>
    <row r="5" spans="1:7" ht="13.5" thickBot="1" x14ac:dyDescent="0.25"/>
    <row r="6" spans="1:7" ht="18.75" customHeight="1" thickBot="1" x14ac:dyDescent="0.25">
      <c r="A6" s="46" t="s">
        <v>9</v>
      </c>
      <c r="B6" s="52" t="s">
        <v>8</v>
      </c>
      <c r="C6" s="52" t="s">
        <v>42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7" ht="18.75" customHeight="1" x14ac:dyDescent="0.2">
      <c r="A7" s="47" t="s">
        <v>13</v>
      </c>
      <c r="B7" s="53" t="str">
        <f>'Náhozy-květen'!A7</f>
        <v>Fiala Martin</v>
      </c>
      <c r="C7" s="53" t="str">
        <f>'Náhozy-květen'!B7</f>
        <v>TESCAN</v>
      </c>
      <c r="D7" s="53">
        <f>IF(ABS('Náhozy-květen'!M8=0),('Náhozy-květen'!M7+'Náhozy-květen'!M8),('Náhozy-květen'!M7+'Náhozy-květen'!M8)/2)</f>
        <v>170</v>
      </c>
      <c r="E7" s="53">
        <f>IF(ABS('Náhozy-květen'!N8=0),('Náhozy-květen'!N7+'Náhozy-květen'!N8),('Náhozy-květen'!N7+'Náhozy-květen'!N8)/2)</f>
        <v>88</v>
      </c>
      <c r="F7" s="53">
        <f>IF(ABS('Náhozy-květen'!P8=0),('Náhozy-květen'!P7+'Náhozy-květen'!P8),('Náhozy-květen'!P7+'Náhozy-květen'!P8)/2)</f>
        <v>2.5</v>
      </c>
      <c r="G7" s="50">
        <f t="shared" ref="G7:G22" si="0">D7+E7</f>
        <v>258</v>
      </c>
    </row>
    <row r="8" spans="1:7" ht="18.75" customHeight="1" x14ac:dyDescent="0.2">
      <c r="A8" s="48" t="s">
        <v>14</v>
      </c>
      <c r="B8" s="54" t="str">
        <f>'Náhozy-květen'!A11</f>
        <v>Nevřela Zdeněk</v>
      </c>
      <c r="C8" s="54" t="str">
        <f>'Náhozy-květen'!B11</f>
        <v>TESCAN</v>
      </c>
      <c r="D8" s="115">
        <f>IF(ABS('Náhozy-květen'!M12=0),('Náhozy-květen'!M11+'Náhozy-květen'!M12),('Náhozy-květen'!M11+'Náhozy-květen'!M12)/2)</f>
        <v>156.5</v>
      </c>
      <c r="E8" s="115">
        <f>IF(ABS('Náhozy-květen'!N12=0),('Náhozy-květen'!N11+'Náhozy-květen'!N12),('Náhozy-květen'!N11+'Náhozy-květen'!N12)/2)</f>
        <v>62</v>
      </c>
      <c r="F8" s="115">
        <f>IF(ABS('Náhozy-květen'!P12=0),('Náhozy-květen'!P11+'Náhozy-květen'!P12),('Náhozy-květen'!P11+'Náhozy-květen'!P12)/2)</f>
        <v>7.5</v>
      </c>
      <c r="G8" s="51">
        <f t="shared" si="0"/>
        <v>218.5</v>
      </c>
    </row>
    <row r="9" spans="1:7" ht="18.75" customHeight="1" x14ac:dyDescent="0.2">
      <c r="A9" s="48" t="s">
        <v>15</v>
      </c>
      <c r="B9" s="54" t="str">
        <f>'Náhozy-květen'!A31</f>
        <v>Faltýnek Antonín</v>
      </c>
      <c r="C9" s="54" t="str">
        <f>'Náhozy-květen'!B31</f>
        <v>PROMIX</v>
      </c>
      <c r="D9" s="54">
        <f>IF(ABS('Náhozy-květen'!M32=0),('Náhozy-květen'!M31+'Náhozy-květen'!M32),('Náhozy-květen'!M31+'Náhozy-květen'!M32)/2)</f>
        <v>170</v>
      </c>
      <c r="E9" s="54">
        <f>IF(ABS('Náhozy-květen'!N32=0),('Náhozy-květen'!N31+'Náhozy-květen'!N32),('Náhozy-květen'!N31+'Náhozy-květen'!N32)/2)</f>
        <v>61</v>
      </c>
      <c r="F9" s="54">
        <f>IF(ABS('Náhozy-květen'!P32=0),('Náhozy-květen'!P31+'Náhozy-květen'!P32),('Náhozy-květen'!P31+'Náhozy-květen'!P32)/2)</f>
        <v>4.5</v>
      </c>
      <c r="G9" s="51">
        <f t="shared" si="0"/>
        <v>231</v>
      </c>
    </row>
    <row r="10" spans="1:7" ht="18.75" customHeight="1" x14ac:dyDescent="0.2">
      <c r="A10" s="48" t="s">
        <v>16</v>
      </c>
      <c r="B10" s="54" t="str">
        <f>'Náhozy-květen'!A35</f>
        <v>Červený Pavel</v>
      </c>
      <c r="C10" s="54" t="str">
        <f>'Náhozy-květen'!B35</f>
        <v>Mixík</v>
      </c>
      <c r="D10" s="54">
        <f>IF(ABS('Náhozy-květen'!M36=0),('Náhozy-květen'!M35+'Náhozy-květen'!M36),('Náhozy-květen'!M35+'Náhozy-květen'!M36)/2)</f>
        <v>170.5</v>
      </c>
      <c r="E10" s="54">
        <f>IF(ABS('Náhozy-květen'!N36=0),('Náhozy-květen'!N35+'Náhozy-květen'!N36),('Náhozy-květen'!N35+'Náhozy-květen'!N36)/2)</f>
        <v>79.5</v>
      </c>
      <c r="F10" s="54">
        <f>IF(ABS('Náhozy-květen'!P36=0),('Náhozy-květen'!P35+'Náhozy-květen'!P36),('Náhozy-květen'!P35+'Náhozy-květen'!P36)/2)</f>
        <v>6.5</v>
      </c>
      <c r="G10" s="51">
        <f t="shared" si="0"/>
        <v>250</v>
      </c>
    </row>
    <row r="11" spans="1:7" ht="18.75" customHeight="1" x14ac:dyDescent="0.2">
      <c r="A11" s="48" t="s">
        <v>17</v>
      </c>
      <c r="B11" s="54" t="str">
        <f>'Náhozy-květen'!A39</f>
        <v>Heisig Rudolf</v>
      </c>
      <c r="C11" s="54" t="str">
        <f>'Náhozy-květen'!B39</f>
        <v>Marodi Rýmařov</v>
      </c>
      <c r="D11" s="54">
        <f>IF(ABS('Náhozy-květen'!M40=0),('Náhozy-květen'!M39+'Náhozy-květen'!M40),('Náhozy-květen'!M39+'Náhozy-květen'!M40)/2)</f>
        <v>167</v>
      </c>
      <c r="E11" s="54">
        <f>IF(ABS('Náhozy-květen'!N40=0),('Náhozy-květen'!N39+'Náhozy-květen'!N40),('Náhozy-květen'!N39+'Náhozy-květen'!N40)/2)</f>
        <v>67</v>
      </c>
      <c r="F11" s="54">
        <f>IF(ABS('Náhozy-květen'!P40=0),('Náhozy-květen'!P39+'Náhozy-květen'!P40),('Náhozy-květen'!P39+'Náhozy-květen'!P40)/2)</f>
        <v>5</v>
      </c>
      <c r="G11" s="51">
        <f t="shared" si="0"/>
        <v>234</v>
      </c>
    </row>
    <row r="12" spans="1:7" ht="18.75" customHeight="1" x14ac:dyDescent="0.2">
      <c r="A12" s="48" t="s">
        <v>18</v>
      </c>
      <c r="B12" s="54" t="str">
        <f>'Náhozy-květen'!A59</f>
        <v>Kratochvíl Petr</v>
      </c>
      <c r="C12" s="54" t="str">
        <f>'Náhozy-květen'!B59</f>
        <v>VEIPER</v>
      </c>
      <c r="D12" s="54">
        <f>IF(ABS('Náhozy-květen'!M60=0),('Náhozy-květen'!M59+'Náhozy-květen'!M60),('Náhozy-květen'!M59+'Náhozy-květen'!M60)/2)</f>
        <v>131</v>
      </c>
      <c r="E12" s="54">
        <f>IF(ABS('Náhozy-květen'!N60=0),('Náhozy-květen'!N59+'Náhozy-květen'!N60),('Náhozy-květen'!N59+'Náhozy-květen'!N60)/2)</f>
        <v>45.5</v>
      </c>
      <c r="F12" s="54">
        <f>IF(ABS('Náhozy-květen'!P60=0),('Náhozy-květen'!P59+'Náhozy-květen'!P60),('Náhozy-květen'!P59+'Náhozy-květen'!P60)/2)</f>
        <v>13.5</v>
      </c>
      <c r="G12" s="51">
        <f t="shared" si="0"/>
        <v>176.5</v>
      </c>
    </row>
    <row r="13" spans="1:7" ht="18.75" customHeight="1" x14ac:dyDescent="0.2">
      <c r="A13" s="48" t="s">
        <v>19</v>
      </c>
      <c r="B13" s="54" t="str">
        <f>'Náhozy-květen'!A95</f>
        <v>Zmeškal Jaroslav</v>
      </c>
      <c r="C13" s="54" t="str">
        <f>'Náhozy-květen'!B95</f>
        <v>Alpa camp</v>
      </c>
      <c r="D13" s="54">
        <f>IF(ABS('Náhozy-květen'!M96=0),('Náhozy-květen'!M95+'Náhozy-květen'!M96),('Náhozy-květen'!M95+'Náhozy-květen'!M96)/2)</f>
        <v>163</v>
      </c>
      <c r="E13" s="54">
        <f>IF(ABS('Náhozy-květen'!N96=0),('Náhozy-květen'!N95+'Náhozy-květen'!N96),('Náhozy-květen'!N95+'Náhozy-květen'!N96)/2)</f>
        <v>68.5</v>
      </c>
      <c r="F13" s="54">
        <f>IF(ABS('Náhozy-květen'!P96=0),('Náhozy-květen'!P95+'Náhozy-květen'!P96),('Náhozy-květen'!P95+'Náhozy-květen'!P96)/2)</f>
        <v>6</v>
      </c>
      <c r="G13" s="51">
        <f t="shared" si="0"/>
        <v>231.5</v>
      </c>
    </row>
    <row r="14" spans="1:7" ht="18.75" customHeight="1" x14ac:dyDescent="0.2">
      <c r="A14" s="48" t="s">
        <v>20</v>
      </c>
      <c r="B14" s="54" t="str">
        <f>'Náhozy-květen'!A99</f>
        <v>Rychnovský Tomáš</v>
      </c>
      <c r="C14" s="54" t="str">
        <f>'Náhozy-květen'!B99</f>
        <v>Alpa camp</v>
      </c>
      <c r="D14" s="54">
        <f>IF(ABS('Náhozy-květen'!M100=0),('Náhozy-květen'!M99+'Náhozy-květen'!M100),('Náhozy-květen'!M99+'Náhozy-květen'!M100)/2)</f>
        <v>184.5</v>
      </c>
      <c r="E14" s="54">
        <f>IF(ABS('Náhozy-květen'!N100=0),('Náhozy-květen'!N99+'Náhozy-květen'!N100),('Náhozy-květen'!N99+'Náhozy-květen'!N100)/2)</f>
        <v>68.5</v>
      </c>
      <c r="F14" s="54">
        <f>IF(ABS('Náhozy-květen'!P100=0),('Náhozy-květen'!P99+'Náhozy-květen'!P100),('Náhozy-květen'!P99+'Náhozy-květen'!P100)/2)</f>
        <v>6.5</v>
      </c>
      <c r="G14" s="51">
        <f t="shared" si="0"/>
        <v>253</v>
      </c>
    </row>
    <row r="15" spans="1:7" ht="18.75" customHeight="1" x14ac:dyDescent="0.2">
      <c r="A15" s="48" t="s">
        <v>21</v>
      </c>
      <c r="B15" s="54" t="str">
        <f>'Náhozy-květen'!A103</f>
        <v>Caha Zdeněk</v>
      </c>
      <c r="C15" s="54" t="str">
        <f>'Náhozy-květen'!B103</f>
        <v>Alpa camp</v>
      </c>
      <c r="D15" s="54">
        <f>IF(ABS('Náhozy-květen'!M104=0),('Náhozy-květen'!M103+'Náhozy-květen'!M104),('Náhozy-květen'!M103+'Náhozy-květen'!M104)/2)</f>
        <v>164</v>
      </c>
      <c r="E15" s="54">
        <f>IF(ABS('Náhozy-květen'!N104=0),('Náhozy-květen'!N103+'Náhozy-květen'!N104),('Náhozy-květen'!N103+'Náhozy-květen'!N104)/2)</f>
        <v>73</v>
      </c>
      <c r="F15" s="54">
        <f>IF(ABS('Náhozy-květen'!P104=0),('Náhozy-květen'!P103+'Náhozy-květen'!P104),('Náhozy-květen'!P103+'Náhozy-květen'!P104)/2)</f>
        <v>8</v>
      </c>
      <c r="G15" s="51">
        <f t="shared" si="0"/>
        <v>237</v>
      </c>
    </row>
    <row r="16" spans="1:7" ht="18.75" customHeight="1" x14ac:dyDescent="0.2">
      <c r="A16" s="48" t="s">
        <v>22</v>
      </c>
      <c r="B16" s="54" t="str">
        <f>'Náhozy-květen'!A63</f>
        <v>Mrkvica Zdeněk</v>
      </c>
      <c r="C16" s="54" t="str">
        <f>'Náhozy-květen'!B63</f>
        <v>Jakub</v>
      </c>
      <c r="D16" s="54">
        <f>IF(ABS('Náhozy-květen'!M64=0),('Náhozy-květen'!M63+'Náhozy-květen'!M64),('Náhozy-květen'!M63+'Náhozy-květen'!M64)/2)</f>
        <v>87</v>
      </c>
      <c r="E16" s="54">
        <f>IF(ABS('Náhozy-květen'!N64=0),('Náhozy-květen'!N63+'Náhozy-květen'!N64),('Náhozy-květen'!N63+'Náhozy-květen'!N64)/2)</f>
        <v>31</v>
      </c>
      <c r="F16" s="54">
        <f>IF(ABS('Náhozy-květen'!P64=0),('Náhozy-květen'!P63+'Náhozy-květen'!P64),('Náhozy-květen'!P63+'Náhozy-květen'!P64)/2)</f>
        <v>4.5</v>
      </c>
      <c r="G16" s="51">
        <f t="shared" si="0"/>
        <v>118</v>
      </c>
    </row>
    <row r="17" spans="1:7" ht="18.75" customHeight="1" x14ac:dyDescent="0.2">
      <c r="A17" s="48" t="s">
        <v>23</v>
      </c>
      <c r="B17" s="54" t="str">
        <f>'Náhozy-květen'!A67</f>
        <v>Kremláček Petr</v>
      </c>
      <c r="C17" s="54" t="str">
        <f>'Náhozy-květen'!B67</f>
        <v>Opožděná koule</v>
      </c>
      <c r="D17" s="54">
        <f>IF(ABS('Náhozy-květen'!M68=0),('Náhozy-květen'!M67+'Náhozy-květen'!M68),('Náhozy-květen'!M67+'Náhozy-květen'!M68)/2)</f>
        <v>160.5</v>
      </c>
      <c r="E17" s="54">
        <f>IF(ABS('Náhozy-květen'!N68=0),('Náhozy-květen'!N67+'Náhozy-květen'!N68),('Náhozy-květen'!N67+'Náhozy-květen'!N68)/2)</f>
        <v>57.5</v>
      </c>
      <c r="F17" s="54">
        <f>IF(ABS('Náhozy-květen'!P68=0),('Náhozy-květen'!P67+'Náhozy-květen'!P68),('Náhozy-květen'!P67+'Náhozy-květen'!P68)/2)</f>
        <v>10.5</v>
      </c>
      <c r="G17" s="51">
        <f t="shared" si="0"/>
        <v>218</v>
      </c>
    </row>
    <row r="18" spans="1:7" ht="18.75" customHeight="1" x14ac:dyDescent="0.2">
      <c r="A18" s="48" t="s">
        <v>24</v>
      </c>
      <c r="B18" s="54" t="str">
        <f>'Náhozy-květen'!A71</f>
        <v>Zimmermann Martin</v>
      </c>
      <c r="C18" s="54" t="str">
        <f>'Náhozy-květen'!B71</f>
        <v>Jakub</v>
      </c>
      <c r="D18" s="54">
        <f>IF(ABS('Náhozy-květen'!M72=0),('Náhozy-květen'!M71+'Náhozy-květen'!M72),('Náhozy-květen'!M71+'Náhozy-květen'!M72)/2)</f>
        <v>88.5</v>
      </c>
      <c r="E18" s="54">
        <f>IF(ABS('Náhozy-květen'!N72=0),('Náhozy-květen'!N71+'Náhozy-květen'!N72),('Náhozy-květen'!N71+'Náhozy-květen'!N72)/2)</f>
        <v>35</v>
      </c>
      <c r="F18" s="54">
        <f>IF(ABS('Náhozy-květen'!P72=0),('Náhozy-květen'!P71+'Náhozy-květen'!P72),('Náhozy-květen'!P71+'Náhozy-květen'!P72)/2)</f>
        <v>2</v>
      </c>
      <c r="G18" s="51">
        <f t="shared" si="0"/>
        <v>123.5</v>
      </c>
    </row>
    <row r="19" spans="1:7" ht="18.75" customHeight="1" x14ac:dyDescent="0.2">
      <c r="A19" s="48" t="s">
        <v>25</v>
      </c>
      <c r="B19" s="54" t="str">
        <f>'Náhozy-květen'!A75</f>
        <v>Peška Jiří</v>
      </c>
      <c r="C19" s="54" t="str">
        <f>'Náhozy-květen'!B75</f>
        <v>Sedlák</v>
      </c>
      <c r="D19" s="54">
        <f>IF(ABS('Náhozy-květen'!M76=0),('Náhozy-květen'!M75+'Náhozy-květen'!M76),('Náhozy-květen'!M75+'Náhozy-květen'!M76)/2)</f>
        <v>89.5</v>
      </c>
      <c r="E19" s="54">
        <f>IF(ABS('Náhozy-květen'!N76=0),('Náhozy-květen'!N75+'Náhozy-květen'!N76),('Náhozy-květen'!N75+'Náhozy-květen'!N76)/2)</f>
        <v>44.5</v>
      </c>
      <c r="F19" s="54">
        <f>IF(ABS('Náhozy-květen'!P76=0),('Náhozy-květen'!P75+'Náhozy-květen'!P76),('Náhozy-květen'!P75+'Náhozy-květen'!P76)/2)</f>
        <v>2.5</v>
      </c>
      <c r="G19" s="51">
        <f t="shared" si="0"/>
        <v>134</v>
      </c>
    </row>
    <row r="20" spans="1:7" ht="18.75" customHeight="1" x14ac:dyDescent="0.2">
      <c r="A20" s="48" t="s">
        <v>26</v>
      </c>
      <c r="B20" s="54" t="str">
        <f>'Náhozy-květen'!A79</f>
        <v>Maša Oldřich</v>
      </c>
      <c r="C20" s="54" t="str">
        <f>'Náhozy-květen'!B79</f>
        <v>Náhlá sešlost</v>
      </c>
      <c r="D20" s="54">
        <f>IF(ABS('Náhozy-květen'!M80=0),('Náhozy-květen'!M79+'Náhozy-květen'!M80),('Náhozy-květen'!M79+'Náhozy-květen'!M80)/2)</f>
        <v>83</v>
      </c>
      <c r="E20" s="54">
        <f>IF(ABS('Náhozy-květen'!N80=0),('Náhozy-květen'!N79+'Náhozy-květen'!N80),('Náhozy-květen'!N79+'Náhozy-květen'!N80)/2)</f>
        <v>41</v>
      </c>
      <c r="F20" s="54">
        <f>IF(ABS('Náhozy-květen'!P80=0),('Náhozy-květen'!P79+'Náhozy-květen'!P80),('Náhozy-květen'!P79+'Náhozy-květen'!P80)/2)</f>
        <v>1.5</v>
      </c>
      <c r="G20" s="51">
        <f t="shared" si="0"/>
        <v>124</v>
      </c>
    </row>
    <row r="21" spans="1:7" ht="18.75" customHeight="1" x14ac:dyDescent="0.2">
      <c r="A21" s="48" t="s">
        <v>27</v>
      </c>
      <c r="B21" s="54" t="str">
        <f>'Náhozy-květen'!A87</f>
        <v>Makovický Michal</v>
      </c>
      <c r="C21" s="54" t="str">
        <f>'Náhozy-květen'!B87</f>
        <v>Náhlá sešlost</v>
      </c>
      <c r="D21" s="54">
        <f>IF(ABS('Náhozy-květen'!M88=0),('Náhozy-květen'!M87+'Náhozy-květen'!M88),('Náhozy-květen'!M87+'Náhozy-květen'!M88)/2)</f>
        <v>84</v>
      </c>
      <c r="E21" s="54">
        <f>IF(ABS('Náhozy-květen'!N88=0),('Náhozy-květen'!N87+'Náhozy-květen'!N88),('Náhozy-květen'!N87+'Náhozy-květen'!N88)/2)</f>
        <v>34.5</v>
      </c>
      <c r="F21" s="54">
        <f>IF(ABS('Náhozy-květen'!P88=0),('Náhozy-květen'!P87+'Náhozy-květen'!P88),('Náhozy-květen'!P87+'Náhozy-květen'!P88)/2)</f>
        <v>3.5</v>
      </c>
      <c r="G21" s="51">
        <f t="shared" si="0"/>
        <v>118.5</v>
      </c>
    </row>
    <row r="22" spans="1:7" ht="18.75" customHeight="1" thickBot="1" x14ac:dyDescent="0.25">
      <c r="A22" s="144" t="s">
        <v>28</v>
      </c>
      <c r="B22" s="145" t="str">
        <f>'Náhozy-květen'!A91</f>
        <v>Nekuda Josef</v>
      </c>
      <c r="C22" s="145" t="str">
        <f>'Náhozy-květen'!B91</f>
        <v>Náhlá sešlost</v>
      </c>
      <c r="D22" s="145">
        <f>IF(ABS('Náhozy-květen'!M92=0),('Náhozy-květen'!M91+'Náhozy-květen'!M92),('Náhozy-květen'!M91+'Náhozy-květen'!M92)/2)</f>
        <v>89</v>
      </c>
      <c r="E22" s="145">
        <f>IF(ABS('Náhozy-květen'!N92=0),('Náhozy-květen'!N91+'Náhozy-květen'!N92),('Náhozy-květen'!N91+'Náhozy-květen'!N92)/2)</f>
        <v>38.5</v>
      </c>
      <c r="F22" s="145">
        <f>IF(ABS('Náhozy-květen'!P92=0),('Náhozy-květen'!P91+'Náhozy-květen'!P92),('Náhozy-květen'!P91+'Náhozy-květen'!P92)/2)</f>
        <v>2</v>
      </c>
      <c r="G22" s="146">
        <f t="shared" si="0"/>
        <v>127.5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I34" sqref="I34"/>
    </sheetView>
  </sheetViews>
  <sheetFormatPr defaultRowHeight="12.75" x14ac:dyDescent="0.2"/>
  <cols>
    <col min="1" max="1" width="7.28515625" customWidth="1"/>
    <col min="2" max="2" width="23.140625" customWidth="1"/>
    <col min="3" max="3" width="21.85546875" customWidth="1"/>
    <col min="4" max="4" width="5.85546875" customWidth="1"/>
    <col min="6" max="6" width="7.28515625" customWidth="1"/>
  </cols>
  <sheetData>
    <row r="2" spans="1:7" ht="18.75" x14ac:dyDescent="0.3">
      <c r="B2" s="4"/>
      <c r="C2" s="4" t="s">
        <v>60</v>
      </c>
      <c r="D2" s="4"/>
    </row>
    <row r="3" spans="1:7" ht="7.5" customHeight="1" x14ac:dyDescent="0.3">
      <c r="B3" s="4"/>
      <c r="C3" s="4"/>
      <c r="D3" s="4"/>
    </row>
    <row r="4" spans="1:7" ht="18.75" x14ac:dyDescent="0.3">
      <c r="B4" s="4"/>
      <c r="C4" s="45" t="s">
        <v>41</v>
      </c>
      <c r="D4" s="45"/>
    </row>
    <row r="5" spans="1:7" ht="13.5" thickBot="1" x14ac:dyDescent="0.25"/>
    <row r="6" spans="1:7" ht="18.95" customHeight="1" thickBot="1" x14ac:dyDescent="0.25">
      <c r="A6" s="46" t="s">
        <v>9</v>
      </c>
      <c r="B6" s="52" t="s">
        <v>8</v>
      </c>
      <c r="C6" s="52" t="s">
        <v>42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7" ht="18.95" customHeight="1" x14ac:dyDescent="0.2">
      <c r="A7" s="47" t="s">
        <v>13</v>
      </c>
      <c r="B7" s="53" t="str">
        <f>'Náhozy-duben'!A19</f>
        <v>Nečasová Jana</v>
      </c>
      <c r="C7" s="53" t="str">
        <f>'Náhozy-duben'!B19</f>
        <v>Divoké Qočky</v>
      </c>
      <c r="D7" s="62">
        <f>IF(ABS('Náhozy-duben'!M20=0),('Náhozy-duben'!M19+'Náhozy-duben'!M20),('Náhozy-duben'!M19+'Náhozy-duben'!M20)/2)</f>
        <v>168.5</v>
      </c>
      <c r="E7" s="62">
        <f>IF(ABS('Náhozy-duben'!N20=0),('Náhozy-duben'!N19+'Náhozy-duben'!N20),('Náhozy-duben'!N19+'Náhozy-duben'!N20)/2)</f>
        <v>73.5</v>
      </c>
      <c r="F7" s="62">
        <f>IF(ABS('Náhozy-duben'!P20=0),('Náhozy-duben'!P19+'Náhozy-duben'!P20),('Náhozy-duben'!P19+'Náhozy-duben'!P20)/2)</f>
        <v>3.5</v>
      </c>
      <c r="G7" s="50">
        <f t="shared" ref="G7:G15" si="0">D7+E7</f>
        <v>242</v>
      </c>
    </row>
    <row r="8" spans="1:7" ht="18.95" customHeight="1" x14ac:dyDescent="0.2">
      <c r="A8" s="48" t="s">
        <v>14</v>
      </c>
      <c r="B8" s="54" t="str">
        <f>'Náhozy-duben'!A23</f>
        <v>Jahodová Ivana</v>
      </c>
      <c r="C8" s="54" t="str">
        <f>'Náhozy-duben'!B23</f>
        <v>Divoké Qočky</v>
      </c>
      <c r="D8" s="54">
        <f>IF(ABS('Náhozy-duben'!M24=0),('Náhozy-duben'!M23+'Náhozy-duben'!M24),('Náhozy-duben'!M23+'Náhozy-duben'!M24)/2)</f>
        <v>166.5</v>
      </c>
      <c r="E8" s="54">
        <f>IF(ABS('Náhozy-duben'!N24=0),('Náhozy-duben'!N23+'Náhozy-duben'!N24),('Náhozy-duben'!N23+'Náhozy-duben'!N24)/2)</f>
        <v>72</v>
      </c>
      <c r="F8" s="54">
        <f>IF(ABS('Náhozy-duben'!P24=0),('Náhozy-duben'!P23+'Náhozy-duben'!P24),('Náhozy-duben'!P23+'Náhozy-duben'!P24)/2)</f>
        <v>6.5</v>
      </c>
      <c r="G8" s="51">
        <f t="shared" si="0"/>
        <v>238.5</v>
      </c>
    </row>
    <row r="9" spans="1:7" ht="18.95" customHeight="1" x14ac:dyDescent="0.2">
      <c r="A9" s="48" t="s">
        <v>15</v>
      </c>
      <c r="B9" s="54" t="str">
        <f>'Náhozy-duben'!A27</f>
        <v>Svobodová Katka</v>
      </c>
      <c r="C9" s="54" t="str">
        <f>'Náhozy-duben'!B27</f>
        <v>Divoké Qočky</v>
      </c>
      <c r="D9" s="54">
        <f>IF(ABS('Náhozy-duben'!M28=0),('Náhozy-duben'!M27+'Náhozy-duben'!M28),('Náhozy-duben'!M27+'Náhozy-duben'!M28)/2)</f>
        <v>176.5</v>
      </c>
      <c r="E9" s="54">
        <f>IF(ABS('Náhozy-duben'!N28=0),('Náhozy-duben'!N27+'Náhozy-duben'!N28),('Náhozy-duben'!N27+'Náhozy-duben'!N28)/2)</f>
        <v>95</v>
      </c>
      <c r="F9" s="54">
        <f>IF(ABS('Náhozy-duben'!P28=0),('Náhozy-duben'!P27+'Náhozy-duben'!P28),('Náhozy-duben'!P27+'Náhozy-duben'!P28)/2)</f>
        <v>2</v>
      </c>
      <c r="G9" s="51">
        <f t="shared" si="0"/>
        <v>271.5</v>
      </c>
    </row>
    <row r="10" spans="1:7" ht="18.95" customHeight="1" x14ac:dyDescent="0.2">
      <c r="A10" s="48" t="s">
        <v>16</v>
      </c>
      <c r="B10" s="54" t="str">
        <f>'Náhozy-duben'!A15</f>
        <v>Tonová Petra</v>
      </c>
      <c r="C10" s="54" t="str">
        <f>'Náhozy-duben'!B15</f>
        <v>TESCAN</v>
      </c>
      <c r="D10" s="54">
        <f>IF(ABS('Náhozy-duben'!M16=0),('Náhozy-duben'!M15+'Náhozy-duben'!M16),('Náhozy-duben'!M15+'Náhozy-duben'!M16)/2)</f>
        <v>154</v>
      </c>
      <c r="E10" s="54">
        <f>IF(ABS('Náhozy-duben'!N16=0),('Náhozy-duben'!N15+'Náhozy-duben'!N16),('Náhozy-duben'!N15+'Náhozy-duben'!N16)/2)</f>
        <v>58</v>
      </c>
      <c r="F10" s="54">
        <f>IF(ABS('Náhozy-duben'!P16=0),('Náhozy-duben'!P15+'Náhozy-duben'!P16),('Náhozy-duben'!P15+'Náhozy-duben'!P16)/2)</f>
        <v>9.5</v>
      </c>
      <c r="G10" s="51">
        <f t="shared" si="0"/>
        <v>212</v>
      </c>
    </row>
    <row r="11" spans="1:7" ht="18.95" customHeight="1" x14ac:dyDescent="0.2">
      <c r="A11" s="48" t="s">
        <v>17</v>
      </c>
      <c r="B11" s="54" t="str">
        <f>'Náhozy-duben'!A67</f>
        <v>Jurášová Alena</v>
      </c>
      <c r="C11" s="54" t="str">
        <f>'Náhozy-duben'!B67</f>
        <v>Marodi Rýmařov</v>
      </c>
      <c r="D11" s="54">
        <f>IF(ABS('Náhozy-duben'!M68=0),('Náhozy-duben'!M67+'Náhozy-duben'!M68),('Náhozy-duben'!M67+'Náhozy-duben'!M68)/2)</f>
        <v>160</v>
      </c>
      <c r="E11" s="54">
        <f>IF(ABS('Náhozy-duben'!N68=0),('Náhozy-duben'!N67+'Náhozy-duben'!N68),('Náhozy-duben'!N67+'Náhozy-duben'!N68)/2)</f>
        <v>60.5</v>
      </c>
      <c r="F11" s="54">
        <f>IF(ABS('Náhozy-duben'!P68=0),('Náhozy-duben'!P67+'Náhozy-duben'!P68),('Náhozy-duben'!P67+'Náhozy-duben'!P68)/2)</f>
        <v>9</v>
      </c>
      <c r="G11" s="51">
        <f t="shared" si="0"/>
        <v>220.5</v>
      </c>
    </row>
    <row r="12" spans="1:7" ht="18.95" customHeight="1" x14ac:dyDescent="0.2">
      <c r="A12" s="48" t="s">
        <v>18</v>
      </c>
      <c r="B12" s="54" t="str">
        <f>'Náhozy-duben'!A71</f>
        <v>Otrubová Božena</v>
      </c>
      <c r="C12" s="54" t="str">
        <f>'Náhozy-duben'!B71</f>
        <v>VEIPER</v>
      </c>
      <c r="D12" s="54">
        <f>IF(ABS('Náhozy-duben'!M72=0),('Náhozy-duben'!M71+'Náhozy-duben'!M72),('Náhozy-duben'!M71+'Náhozy-duben'!M72)/2)</f>
        <v>74.5</v>
      </c>
      <c r="E12" s="54">
        <f>IF(ABS('Náhozy-duben'!N72=0),('Náhozy-duben'!N71+'Náhozy-duben'!N72),('Náhozy-duben'!N71+'Náhozy-duben'!N72)/2)</f>
        <v>41.5</v>
      </c>
      <c r="F12" s="54">
        <f>IF(ABS('Náhozy-duben'!P72=0),('Náhozy-duben'!P71+'Náhozy-duben'!P72),('Náhozy-duben'!P71+'Náhozy-duben'!P72)/2)</f>
        <v>3</v>
      </c>
      <c r="G12" s="51">
        <f t="shared" si="0"/>
        <v>116</v>
      </c>
    </row>
    <row r="13" spans="1:7" ht="18.95" customHeight="1" x14ac:dyDescent="0.2">
      <c r="A13" s="48" t="s">
        <v>19</v>
      </c>
      <c r="B13" s="54" t="str">
        <f>'Náhozy-duben'!A75</f>
        <v>Rambousková Věra</v>
      </c>
      <c r="C13" s="54" t="str">
        <f>'Náhozy-duben'!B75</f>
        <v>VEIPER</v>
      </c>
      <c r="D13" s="54">
        <f>IF(ABS('Náhozy-duben'!M76=0),('Náhozy-duben'!M75+'Náhozy-duben'!M76),('Náhozy-duben'!M75+'Náhozy-duben'!M76)/2)</f>
        <v>84.5</v>
      </c>
      <c r="E13" s="54">
        <f>IF(ABS('Náhozy-duben'!N76=0),('Náhozy-duben'!N75+'Náhozy-duben'!N76),('Náhozy-duben'!N75+'Náhozy-duben'!N76)/2)</f>
        <v>30.5</v>
      </c>
      <c r="F13" s="54">
        <f>IF(ABS('Náhozy-duben'!P76=0),('Náhozy-duben'!P75+'Náhozy-duben'!P76),('Náhozy-duben'!P75+'Náhozy-duben'!P76)/2)</f>
        <v>4.5</v>
      </c>
      <c r="G13" s="51">
        <f t="shared" si="0"/>
        <v>115</v>
      </c>
    </row>
    <row r="14" spans="1:7" ht="18.95" customHeight="1" x14ac:dyDescent="0.2">
      <c r="A14" s="48" t="s">
        <v>20</v>
      </c>
      <c r="B14" s="54" t="str">
        <f>'Náhozy-duben'!A79</f>
        <v>Čechová Iva</v>
      </c>
      <c r="C14" s="54" t="str">
        <f>'Náhozy-duben'!B79</f>
        <v>VEIPER</v>
      </c>
      <c r="D14" s="54">
        <f>IF(ABS('Náhozy-duben'!M80=0),('Náhozy-duben'!M79+'Náhozy-duben'!M80),('Náhozy-duben'!M79+'Náhozy-duben'!M80)/2)</f>
        <v>64.5</v>
      </c>
      <c r="E14" s="54">
        <f>IF(ABS('Náhozy-duben'!N80=0),('Náhozy-duben'!N79+'Náhozy-duben'!N80),('Náhozy-duben'!N79+'Náhozy-duben'!N80)/2)</f>
        <v>21.5</v>
      </c>
      <c r="F14" s="54">
        <f>IF(ABS('Náhozy-duben'!P80=0),('Náhozy-duben'!P79+'Náhozy-duben'!P80),('Náhozy-duben'!P79+'Náhozy-duben'!P80)/2)</f>
        <v>7.5</v>
      </c>
      <c r="G14" s="51">
        <f t="shared" si="0"/>
        <v>86</v>
      </c>
    </row>
    <row r="15" spans="1:7" ht="18.95" customHeight="1" thickBot="1" x14ac:dyDescent="0.25">
      <c r="A15" s="144" t="s">
        <v>21</v>
      </c>
      <c r="B15" s="145" t="str">
        <f>'Náhozy-duben'!A87</f>
        <v>Večeřová Lenka</v>
      </c>
      <c r="C15" s="145" t="str">
        <f>'Náhozy-duben'!B87</f>
        <v>Divoké Qočky</v>
      </c>
      <c r="D15" s="145">
        <f>IF(ABS('Náhozy-duben'!M88=0),('Náhozy-duben'!M87+'Náhozy-duben'!M88),('Náhozy-duben'!M87+'Náhozy-duben'!M88)/2)</f>
        <v>83</v>
      </c>
      <c r="E15" s="145">
        <f>IF(ABS('Náhozy-duben'!N88=0),('Náhozy-duben'!N87+'Náhozy-duben'!N88),('Náhozy-duben'!N87+'Náhozy-duben'!N88)/2)</f>
        <v>30</v>
      </c>
      <c r="F15" s="145">
        <f>IF(ABS('Náhozy-duben'!P88=0),('Náhozy-duben'!P87+'Náhozy-duben'!P88),('Náhozy-duben'!P87+'Náhozy-duben'!P88)/2)</f>
        <v>4.5</v>
      </c>
      <c r="G15" s="146">
        <f t="shared" si="0"/>
        <v>113</v>
      </c>
    </row>
  </sheetData>
  <sortState ref="B7:G14">
    <sortCondition descending="1" ref="G7:G14"/>
    <sortCondition descending="1" ref="E7:E14"/>
    <sortCondition ref="F7:F14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I13" sqref="I13"/>
    </sheetView>
  </sheetViews>
  <sheetFormatPr defaultRowHeight="12.75" x14ac:dyDescent="0.2"/>
  <cols>
    <col min="1" max="1" width="6.28515625" customWidth="1"/>
    <col min="2" max="2" width="18.140625" customWidth="1"/>
    <col min="3" max="3" width="17.7109375" customWidth="1"/>
    <col min="4" max="4" width="6.7109375" customWidth="1"/>
    <col min="6" max="6" width="7.28515625" customWidth="1"/>
  </cols>
  <sheetData>
    <row r="2" spans="1:7" ht="18.75" x14ac:dyDescent="0.3">
      <c r="B2" s="4"/>
      <c r="C2" s="4" t="s">
        <v>59</v>
      </c>
      <c r="D2" s="4"/>
    </row>
    <row r="3" spans="1:7" ht="18.75" x14ac:dyDescent="0.3">
      <c r="B3" s="4"/>
      <c r="C3" s="4"/>
      <c r="D3" s="4"/>
    </row>
    <row r="4" spans="1:7" ht="18.75" x14ac:dyDescent="0.3">
      <c r="B4" s="4"/>
      <c r="C4" s="45" t="s">
        <v>41</v>
      </c>
      <c r="D4" s="45"/>
    </row>
    <row r="5" spans="1:7" ht="13.5" thickBot="1" x14ac:dyDescent="0.25"/>
    <row r="6" spans="1:7" ht="18.75" customHeight="1" thickBot="1" x14ac:dyDescent="0.25">
      <c r="A6" s="46" t="s">
        <v>9</v>
      </c>
      <c r="B6" s="52" t="s">
        <v>8</v>
      </c>
      <c r="C6" s="52" t="s">
        <v>42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7" ht="18.75" customHeight="1" x14ac:dyDescent="0.2">
      <c r="A7" s="47" t="s">
        <v>13</v>
      </c>
      <c r="B7" s="147" t="str">
        <f>'Náhozy-květen'!A19</f>
        <v>Nečasová Jana</v>
      </c>
      <c r="C7" s="53" t="str">
        <f>'Náhozy-květen'!B19</f>
        <v>Divoké Qočky</v>
      </c>
      <c r="D7" s="62">
        <f>IF(ABS('Náhozy-květen'!M20=0),('Náhozy-květen'!M19+'Náhozy-květen'!M20),('Náhozy-květen'!M19+'Náhozy-květen'!M20)/2)</f>
        <v>183.5</v>
      </c>
      <c r="E7" s="62">
        <f>IF(ABS('Náhozy-květen'!N20=0),('Náhozy-květen'!N19+'Náhozy-květen'!N20),('Náhozy-květen'!N19+'Náhozy-květen'!N20)/2)</f>
        <v>84.5</v>
      </c>
      <c r="F7" s="62">
        <f>IF(ABS('Náhozy-květen'!P20=0),('Náhozy-květen'!P19+'Náhozy-květen'!P20),('Náhozy-květen'!P19+'Náhozy-květen'!P20)/2)</f>
        <v>5</v>
      </c>
      <c r="G7" s="50">
        <f t="shared" ref="G7:G17" si="0">D7+E7</f>
        <v>268</v>
      </c>
    </row>
    <row r="8" spans="1:7" ht="18.75" customHeight="1" x14ac:dyDescent="0.2">
      <c r="A8" s="48" t="s">
        <v>14</v>
      </c>
      <c r="B8" s="148" t="str">
        <f>'Náhozy-květen'!A23</f>
        <v>Jahodová Ivana</v>
      </c>
      <c r="C8" s="148" t="str">
        <f>'Náhozy-květen'!B23</f>
        <v>Divoké Qočky</v>
      </c>
      <c r="D8" s="54">
        <f>IF(ABS('Náhozy-květen'!M24=0),('Náhozy-květen'!M23+'Náhozy-květen'!M24),('Náhozy-květen'!M23+'Náhozy-květen'!M24)/2)</f>
        <v>165.5</v>
      </c>
      <c r="E8" s="54">
        <f>IF(ABS('Náhozy-květen'!N24=0),('Náhozy-květen'!N23+'Náhozy-květen'!N24),('Náhozy-květen'!N23+'Náhozy-květen'!N24)/2)</f>
        <v>81.5</v>
      </c>
      <c r="F8" s="54">
        <f>IF(ABS('Náhozy-květen'!P24=0),('Náhozy-květen'!P23+'Náhozy-květen'!P24),('Náhozy-květen'!P23+'Náhozy-květen'!P24)/2)</f>
        <v>5</v>
      </c>
      <c r="G8" s="51">
        <f t="shared" si="0"/>
        <v>247</v>
      </c>
    </row>
    <row r="9" spans="1:7" ht="18.75" customHeight="1" x14ac:dyDescent="0.2">
      <c r="A9" s="48" t="s">
        <v>15</v>
      </c>
      <c r="B9" s="54" t="str">
        <f>'Náhozy-květen'!A27</f>
        <v>Svobodová Katka</v>
      </c>
      <c r="C9" s="54" t="str">
        <f>'Náhozy-květen'!B27</f>
        <v>Divoké Qočky</v>
      </c>
      <c r="D9" s="54">
        <f>IF(ABS('Náhozy-květen'!M28=0),('Náhozy-květen'!M27+'Náhozy-květen'!M28),('Náhozy-květen'!M27+'Náhozy-květen'!M28)/2)</f>
        <v>180</v>
      </c>
      <c r="E9" s="54">
        <f>IF(ABS('Náhozy-květen'!N28=0),('Náhozy-květen'!N27+'Náhozy-květen'!N28),('Náhozy-květen'!N27+'Náhozy-květen'!N28)/2)</f>
        <v>81</v>
      </c>
      <c r="F9" s="54">
        <f>IF(ABS('Náhozy-květen'!P28=0),('Náhozy-květen'!P27+'Náhozy-květen'!P28),('Náhozy-květen'!P27+'Náhozy-květen'!P28)/2)</f>
        <v>2.5</v>
      </c>
      <c r="G9" s="51">
        <f t="shared" si="0"/>
        <v>261</v>
      </c>
    </row>
    <row r="10" spans="1:7" ht="18.75" customHeight="1" x14ac:dyDescent="0.2">
      <c r="A10" s="48" t="s">
        <v>16</v>
      </c>
      <c r="B10" s="54" t="str">
        <f>'Náhozy-květen'!A15</f>
        <v>Tonová Petra</v>
      </c>
      <c r="C10" s="54" t="str">
        <f>'Náhozy-květen'!B15</f>
        <v>TESCAN</v>
      </c>
      <c r="D10" s="54">
        <f>IF(ABS('Náhozy-květen'!M16=0),('Náhozy-květen'!M15+'Náhozy-květen'!M16),('Náhozy-květen'!M15+'Náhozy-květen'!M16)/2)</f>
        <v>152.5</v>
      </c>
      <c r="E10" s="54">
        <f>IF(ABS('Náhozy-květen'!N16=0),('Náhozy-květen'!N15+'Náhozy-květen'!N16),('Náhozy-květen'!N15+'Náhozy-květen'!N16)/2)</f>
        <v>71</v>
      </c>
      <c r="F10" s="54">
        <f>IF(ABS('Náhozy-květen'!P16=0),('Náhozy-květen'!P15+'Náhozy-květen'!P16),('Náhozy-květen'!P15+'Náhozy-květen'!P16)/2)</f>
        <v>7.5</v>
      </c>
      <c r="G10" s="51">
        <f t="shared" si="0"/>
        <v>223.5</v>
      </c>
    </row>
    <row r="11" spans="1:7" ht="18.75" customHeight="1" x14ac:dyDescent="0.2">
      <c r="A11" s="48" t="s">
        <v>17</v>
      </c>
      <c r="B11" s="54" t="str">
        <f>'Náhozy-květen'!A43</f>
        <v>Jurášová Alena</v>
      </c>
      <c r="C11" s="54" t="str">
        <f>'Náhozy-květen'!B43</f>
        <v>Marodi Rýmařov</v>
      </c>
      <c r="D11" s="54">
        <f>IF(ABS('Náhozy-květen'!M44=0),('Náhozy-květen'!M43+'Náhozy-květen'!M44),('Náhozy-květen'!M43+'Náhozy-květen'!M44)/2)</f>
        <v>157.5</v>
      </c>
      <c r="E11" s="54">
        <f>IF(ABS('Náhozy-květen'!N44=0),('Náhozy-květen'!N43+'Náhozy-květen'!N44),('Náhozy-květen'!N43+'Náhozy-květen'!N44)/2)</f>
        <v>61.5</v>
      </c>
      <c r="F11" s="54">
        <f>IF(ABS('Náhozy-květen'!P44=0),('Náhozy-květen'!P43+'Náhozy-květen'!P44),('Náhozy-květen'!P43+'Náhozy-květen'!P44)/2)</f>
        <v>9</v>
      </c>
      <c r="G11" s="51">
        <f t="shared" si="0"/>
        <v>219</v>
      </c>
    </row>
    <row r="12" spans="1:7" ht="18.75" customHeight="1" x14ac:dyDescent="0.2">
      <c r="A12" s="48" t="s">
        <v>18</v>
      </c>
      <c r="B12" s="54" t="str">
        <f>'Náhozy-květen'!A47</f>
        <v>Otrubová Božena</v>
      </c>
      <c r="C12" s="54" t="str">
        <f>'Náhozy-květen'!B47</f>
        <v>VEIPER</v>
      </c>
      <c r="D12" s="54">
        <f>IF(ABS('Náhozy-květen'!M48=0),('Náhozy-květen'!M47+'Náhozy-květen'!M48),('Náhozy-květen'!M47+'Náhozy-květen'!M48)/2)</f>
        <v>155.5</v>
      </c>
      <c r="E12" s="54">
        <f>IF(ABS('Náhozy-květen'!N48=0),('Náhozy-květen'!N47+'Náhozy-květen'!N48),('Náhozy-květen'!N47+'Náhozy-květen'!N48)/2)</f>
        <v>71.5</v>
      </c>
      <c r="F12" s="54">
        <f>IF(ABS('Náhozy-květen'!P48=0),('Náhozy-květen'!P47+'Náhozy-květen'!P48),('Náhozy-květen'!P47+'Náhozy-květen'!P48)/2)</f>
        <v>6</v>
      </c>
      <c r="G12" s="51">
        <f t="shared" si="0"/>
        <v>227</v>
      </c>
    </row>
    <row r="13" spans="1:7" ht="18.75" customHeight="1" x14ac:dyDescent="0.2">
      <c r="A13" s="48" t="s">
        <v>19</v>
      </c>
      <c r="B13" s="54" t="str">
        <f>'Náhozy-květen'!A51</f>
        <v>Rambousková Věra</v>
      </c>
      <c r="C13" s="54" t="str">
        <f>'Náhozy-květen'!B51</f>
        <v>VEIPER</v>
      </c>
      <c r="D13" s="54">
        <f>IF(ABS('Náhozy-květen'!M52=0),('Náhozy-květen'!M51+'Náhozy-květen'!M52),('Náhozy-květen'!M51+'Náhozy-květen'!M52)/2)</f>
        <v>148</v>
      </c>
      <c r="E13" s="54">
        <f>IF(ABS('Náhozy-květen'!N52=0),('Náhozy-květen'!N51+'Náhozy-květen'!N52),('Náhozy-květen'!N51+'Náhozy-květen'!N52)/2)</f>
        <v>57.5</v>
      </c>
      <c r="F13" s="54">
        <f>IF(ABS('Náhozy-květen'!P52=0),('Náhozy-květen'!P51+'Náhozy-květen'!P52),('Náhozy-květen'!P51+'Náhozy-květen'!P52)/2)</f>
        <v>10.5</v>
      </c>
      <c r="G13" s="51">
        <f t="shared" si="0"/>
        <v>205.5</v>
      </c>
    </row>
    <row r="14" spans="1:7" ht="18.75" customHeight="1" x14ac:dyDescent="0.2">
      <c r="A14" s="48" t="s">
        <v>20</v>
      </c>
      <c r="B14" s="54" t="str">
        <f>'Náhozy-květen'!A55</f>
        <v>Čechová Iva</v>
      </c>
      <c r="C14" s="54" t="str">
        <f>'Náhozy-květen'!B55</f>
        <v>VEIPER</v>
      </c>
      <c r="D14" s="54">
        <f>IF(ABS('Náhozy-květen'!M56=0),('Náhozy-květen'!M55+'Náhozy-květen'!M56),('Náhozy-květen'!M55+'Náhozy-květen'!M56)/2)</f>
        <v>130</v>
      </c>
      <c r="E14" s="54">
        <f>IF(ABS('Náhozy-květen'!N56=0),('Náhozy-květen'!N55+'Náhozy-květen'!N56),('Náhozy-květen'!N55+'Náhozy-květen'!N56)/2)</f>
        <v>46.5</v>
      </c>
      <c r="F14" s="54">
        <f>IF(ABS('Náhozy-květen'!P56=0),('Náhozy-květen'!P55+'Náhozy-květen'!P56),('Náhozy-květen'!P55+'Náhozy-květen'!P56)/2)</f>
        <v>15</v>
      </c>
      <c r="G14" s="51">
        <f t="shared" si="0"/>
        <v>176.5</v>
      </c>
    </row>
    <row r="15" spans="1:7" ht="18.75" customHeight="1" x14ac:dyDescent="0.2">
      <c r="A15" s="48" t="s">
        <v>21</v>
      </c>
      <c r="B15" s="54" t="str">
        <f>'Náhozy-květen'!A107</f>
        <v>Čáslavová Hana</v>
      </c>
      <c r="C15" s="54" t="str">
        <f>'Náhozy-květen'!B107</f>
        <v>Alpa camp</v>
      </c>
      <c r="D15" s="54">
        <f>IF(ABS('Náhozy-květen'!M108=0),('Náhozy-květen'!M107+'Náhozy-květen'!M108),('Náhozy-květen'!M107+'Náhozy-květen'!M108)/2)</f>
        <v>179</v>
      </c>
      <c r="E15" s="54">
        <f>IF(ABS('Náhozy-květen'!N108=0),('Náhozy-květen'!N107+'Náhozy-květen'!N108),('Náhozy-květen'!N107+'Náhozy-květen'!N108)/2)</f>
        <v>63.5</v>
      </c>
      <c r="F15" s="54">
        <f>IF(ABS('Náhozy-květen'!P108=0),('Náhozy-květen'!P107+'Náhozy-květen'!P108),('Náhozy-květen'!P107+'Náhozy-květen'!P108)/2)</f>
        <v>7</v>
      </c>
      <c r="G15" s="51">
        <f t="shared" si="0"/>
        <v>242.5</v>
      </c>
    </row>
    <row r="16" spans="1:7" ht="18.75" customHeight="1" x14ac:dyDescent="0.2">
      <c r="A16" s="48" t="s">
        <v>22</v>
      </c>
      <c r="B16" s="54" t="str">
        <f>'Náhozy-květen'!A83</f>
        <v>Makovická Markéta</v>
      </c>
      <c r="C16" s="54" t="str">
        <f>'Náhozy-květen'!B83</f>
        <v>Náhlá sešlost</v>
      </c>
      <c r="D16" s="54">
        <f>IF(ABS('Náhozy-květen'!M84=0),('Náhozy-květen'!M83+'Náhozy-květen'!M84),('Náhozy-květen'!M83+'Náhozy-květen'!M84)/2)</f>
        <v>68</v>
      </c>
      <c r="E16" s="54">
        <f>IF(ABS('Náhozy-květen'!N84=0),('Náhozy-květen'!N83+'Náhozy-květen'!N84),('Náhozy-květen'!N83+'Náhozy-květen'!N84)/2)</f>
        <v>26</v>
      </c>
      <c r="F16" s="54">
        <f>IF(ABS('Náhozy-květen'!P84=0),('Náhozy-květen'!P83+'Náhozy-květen'!P84),('Náhozy-květen'!P83+'Náhozy-květen'!P84)/2)</f>
        <v>8.5</v>
      </c>
      <c r="G16" s="51">
        <f t="shared" si="0"/>
        <v>94</v>
      </c>
    </row>
    <row r="17" spans="1:7" ht="18.75" customHeight="1" thickBot="1" x14ac:dyDescent="0.25">
      <c r="A17" s="144" t="s">
        <v>23</v>
      </c>
      <c r="B17" s="145" t="str">
        <f>'Náhozy-květen'!A111</f>
        <v>Večeřová Lenka</v>
      </c>
      <c r="C17" s="145" t="str">
        <f>'Náhozy-květen'!B111</f>
        <v>Divoké Qočky</v>
      </c>
      <c r="D17" s="145">
        <f>('Náhozy-květen'!M112/2)</f>
        <v>88.5</v>
      </c>
      <c r="E17" s="145">
        <f>('Náhozy-květen'!N112/2)</f>
        <v>30.5</v>
      </c>
      <c r="F17" s="145">
        <f>('Náhozy-květen'!P112/2)</f>
        <v>3.5</v>
      </c>
      <c r="G17" s="146">
        <f t="shared" si="0"/>
        <v>119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C4" sqref="C4"/>
    </sheetView>
  </sheetViews>
  <sheetFormatPr defaultRowHeight="12.75" x14ac:dyDescent="0.2"/>
  <cols>
    <col min="1" max="1" width="7.85546875" customWidth="1"/>
    <col min="2" max="2" width="26.85546875" customWidth="1"/>
    <col min="3" max="3" width="30.7109375" customWidth="1"/>
  </cols>
  <sheetData>
    <row r="2" spans="1:7" ht="18.75" x14ac:dyDescent="0.3">
      <c r="B2" s="4"/>
      <c r="C2" s="4" t="s">
        <v>46</v>
      </c>
      <c r="D2" s="4"/>
    </row>
    <row r="3" spans="1:7" ht="18.75" x14ac:dyDescent="0.3">
      <c r="B3" s="4"/>
      <c r="C3" s="4"/>
      <c r="D3" s="4"/>
    </row>
    <row r="4" spans="1:7" ht="18.75" x14ac:dyDescent="0.3">
      <c r="B4" s="4"/>
      <c r="C4" s="45"/>
      <c r="D4" s="45"/>
    </row>
    <row r="5" spans="1:7" ht="13.5" thickBot="1" x14ac:dyDescent="0.25"/>
    <row r="6" spans="1:7" ht="18.75" customHeight="1" thickBot="1" x14ac:dyDescent="0.25">
      <c r="A6" s="46" t="s">
        <v>9</v>
      </c>
      <c r="B6" s="52" t="s">
        <v>8</v>
      </c>
      <c r="C6" s="52" t="s">
        <v>42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7" ht="18.75" customHeight="1" x14ac:dyDescent="0.2">
      <c r="A7" s="47" t="s">
        <v>13</v>
      </c>
      <c r="B7" s="169" t="str">
        <f>'Náhozy-květen'!A7</f>
        <v>Fiala Martin</v>
      </c>
      <c r="C7" s="169" t="str">
        <f>'Náhozy-květen'!B7</f>
        <v>TESCAN</v>
      </c>
      <c r="D7" s="169">
        <f>('Muži-duben'!D7+'Muži-květen'!D7)</f>
        <v>352</v>
      </c>
      <c r="E7" s="169">
        <f>('Muži-duben'!E7+'Muži-květen'!E7)</f>
        <v>161.5</v>
      </c>
      <c r="F7" s="169">
        <f>('Muži-duben'!F7+'Muži-květen'!F7)</f>
        <v>8</v>
      </c>
      <c r="G7" s="170">
        <f>D7+E7</f>
        <v>513.5</v>
      </c>
    </row>
    <row r="8" spans="1:7" ht="18.75" customHeight="1" x14ac:dyDescent="0.2">
      <c r="A8" s="48" t="s">
        <v>14</v>
      </c>
      <c r="B8" s="171" t="str">
        <f>'Náhozy-květen'!A39</f>
        <v>Heisig Rudolf</v>
      </c>
      <c r="C8" s="171" t="str">
        <f>'Náhozy-květen'!B39</f>
        <v>Marodi Rýmařov</v>
      </c>
      <c r="D8" s="172">
        <f>('Muži-duben'!D11+'Muži-květen'!D11)</f>
        <v>331.5</v>
      </c>
      <c r="E8" s="172">
        <f>('Muži-duben'!E11+'Muži-květen'!E11)</f>
        <v>140</v>
      </c>
      <c r="F8" s="172">
        <f>('Muži-duben'!F11+'Muži-květen'!F11)</f>
        <v>11</v>
      </c>
      <c r="G8" s="173">
        <f>D8+E8</f>
        <v>471.5</v>
      </c>
    </row>
    <row r="9" spans="1:7" ht="18.75" customHeight="1" x14ac:dyDescent="0.2">
      <c r="A9" s="48" t="s">
        <v>15</v>
      </c>
      <c r="B9" s="171" t="str">
        <f>'Náhozy-květen'!A35</f>
        <v>Červený Pavel</v>
      </c>
      <c r="C9" s="171" t="str">
        <f>'Náhozy-květen'!B35</f>
        <v>Mixík</v>
      </c>
      <c r="D9" s="172">
        <f>('Muži-duben'!D10+'Muži-květen'!D10)</f>
        <v>330.5</v>
      </c>
      <c r="E9" s="172">
        <f>('Muži-duben'!E10+'Muži-květen'!E10)</f>
        <v>140.5</v>
      </c>
      <c r="F9" s="172">
        <f>('Muži-duben'!F10+'Muži-květen'!F10)</f>
        <v>13.5</v>
      </c>
      <c r="G9" s="173">
        <f>D9+E9</f>
        <v>471</v>
      </c>
    </row>
    <row r="10" spans="1:7" ht="18.75" customHeight="1" x14ac:dyDescent="0.2">
      <c r="A10" s="48" t="s">
        <v>16</v>
      </c>
      <c r="B10" s="54" t="str">
        <f>'Náhozy-květen'!A31</f>
        <v>Faltýnek Antonín</v>
      </c>
      <c r="C10" s="54" t="str">
        <f>'Náhozy-květen'!B31</f>
        <v>PROMIX</v>
      </c>
      <c r="D10" s="115">
        <f>('Muži-duben'!D9+'Muži-květen'!D9)</f>
        <v>330.5</v>
      </c>
      <c r="E10" s="115">
        <f>('Muži-duben'!E9+'Muži-květen'!E9)</f>
        <v>126</v>
      </c>
      <c r="F10" s="115">
        <f>('Muži-duben'!F9+'Muži-květen'!F9)</f>
        <v>13.5</v>
      </c>
      <c r="G10" s="51">
        <f>D10+E10</f>
        <v>456.5</v>
      </c>
    </row>
    <row r="11" spans="1:7" ht="18.75" customHeight="1" x14ac:dyDescent="0.2">
      <c r="A11" s="48" t="s">
        <v>17</v>
      </c>
      <c r="B11" s="54" t="str">
        <f>'Náhozy-květen'!A11</f>
        <v>Nevřela Zdeněk</v>
      </c>
      <c r="C11" s="54" t="str">
        <f>'Náhozy-květen'!B11</f>
        <v>TESCAN</v>
      </c>
      <c r="D11" s="115">
        <f>('Muži-duben'!D8+'Muži-květen'!D8)</f>
        <v>328</v>
      </c>
      <c r="E11" s="115">
        <f>('Muži-duben'!E8+'Muži-květen'!E8)</f>
        <v>117.5</v>
      </c>
      <c r="F11" s="115">
        <f>('Muži-duben'!F8+'Muži-květen'!F8)</f>
        <v>19</v>
      </c>
      <c r="G11" s="51">
        <f>D11+E11</f>
        <v>445.5</v>
      </c>
    </row>
    <row r="12" spans="1:7" ht="18.75" customHeight="1" x14ac:dyDescent="0.2">
      <c r="A12" s="48" t="s">
        <v>18</v>
      </c>
      <c r="B12" s="54" t="str">
        <f>'Náhozy-duben'!A59</f>
        <v>Svěrák Aleš</v>
      </c>
      <c r="C12" s="54" t="str">
        <f>'Náhozy-duben'!B59</f>
        <v>Ctirad Troubsko</v>
      </c>
      <c r="D12" s="115">
        <f>('Muži-duben'!D17)</f>
        <v>180.5</v>
      </c>
      <c r="E12" s="115">
        <f>('Muži-duben'!E17)</f>
        <v>91</v>
      </c>
      <c r="F12" s="115">
        <f>('Muži-duben'!F17)</f>
        <v>4.5</v>
      </c>
      <c r="G12" s="51">
        <f>D12+E12</f>
        <v>271.5</v>
      </c>
    </row>
    <row r="13" spans="1:7" ht="18.75" customHeight="1" x14ac:dyDescent="0.2">
      <c r="A13" s="48" t="s">
        <v>19</v>
      </c>
      <c r="B13" s="54" t="str">
        <f>'Náhozy-květen'!A59</f>
        <v>Kratochvíl Petr</v>
      </c>
      <c r="C13" s="54" t="str">
        <f>'Náhozy-květen'!B59</f>
        <v>VEIPER</v>
      </c>
      <c r="D13" s="115">
        <f>('Muži-duben'!D18+'Muži-květen'!D12)</f>
        <v>204</v>
      </c>
      <c r="E13" s="115">
        <f>('Muži-duben'!E18+'Muži-květen'!E12)</f>
        <v>63</v>
      </c>
      <c r="F13" s="115">
        <f>('Muži-duben'!F18+'Muži-květen'!F12)</f>
        <v>21.5</v>
      </c>
      <c r="G13" s="51">
        <f>D13+E13</f>
        <v>267</v>
      </c>
    </row>
    <row r="14" spans="1:7" ht="18.75" customHeight="1" x14ac:dyDescent="0.2">
      <c r="A14" s="48" t="s">
        <v>20</v>
      </c>
      <c r="B14" s="54" t="str">
        <f>'Náhozy-duben'!A39</f>
        <v>Turek Tomáš</v>
      </c>
      <c r="C14" s="54" t="str">
        <f>'Náhozy-duben'!B39</f>
        <v>Ctirad Troubsko</v>
      </c>
      <c r="D14" s="115">
        <f>('Muži-duben'!D12)</f>
        <v>184.5</v>
      </c>
      <c r="E14" s="115">
        <f>('Muži-duben'!E12)</f>
        <v>78</v>
      </c>
      <c r="F14" s="115">
        <f>('Muži-duben'!F12)</f>
        <v>2.5</v>
      </c>
      <c r="G14" s="51">
        <f>D14+E14</f>
        <v>262.5</v>
      </c>
    </row>
    <row r="15" spans="1:7" ht="18.75" customHeight="1" x14ac:dyDescent="0.2">
      <c r="A15" s="48" t="s">
        <v>21</v>
      </c>
      <c r="B15" s="54" t="str">
        <f>'Náhozy-duben'!A55</f>
        <v>Svěrák Milan</v>
      </c>
      <c r="C15" s="54" t="str">
        <f>'Náhozy-duben'!B55</f>
        <v>Ctirad Troubsko</v>
      </c>
      <c r="D15" s="115">
        <f>('Muži-duben'!D16)</f>
        <v>179.5</v>
      </c>
      <c r="E15" s="115">
        <f>('Muži-duben'!E16)</f>
        <v>76</v>
      </c>
      <c r="F15" s="115">
        <f>('Muži-duben'!F16)</f>
        <v>3</v>
      </c>
      <c r="G15" s="51">
        <f>D15+E15</f>
        <v>255.5</v>
      </c>
    </row>
    <row r="16" spans="1:7" ht="18.75" customHeight="1" x14ac:dyDescent="0.2">
      <c r="A16" s="48" t="s">
        <v>22</v>
      </c>
      <c r="B16" s="54" t="str">
        <f>'Náhozy-květen'!A99</f>
        <v>Rychnovský Tomáš</v>
      </c>
      <c r="C16" s="54" t="str">
        <f>'Náhozy-květen'!B99</f>
        <v>Alpa camp</v>
      </c>
      <c r="D16" s="115">
        <f>('Muži-květen'!D14)</f>
        <v>184.5</v>
      </c>
      <c r="E16" s="115">
        <f>('Muži-květen'!E14)</f>
        <v>68.5</v>
      </c>
      <c r="F16" s="115">
        <f>('Muži-květen'!F14)</f>
        <v>6.5</v>
      </c>
      <c r="G16" s="51">
        <f>D16+E16</f>
        <v>253</v>
      </c>
    </row>
    <row r="17" spans="1:7" ht="18.75" customHeight="1" x14ac:dyDescent="0.2">
      <c r="A17" s="48" t="s">
        <v>23</v>
      </c>
      <c r="B17" s="54" t="str">
        <f>'Náhozy-květen'!A103</f>
        <v>Caha Zdeněk</v>
      </c>
      <c r="C17" s="54" t="str">
        <f>'Náhozy-květen'!B103</f>
        <v>Alpa camp</v>
      </c>
      <c r="D17" s="115">
        <f>('Muži-květen'!D15)</f>
        <v>164</v>
      </c>
      <c r="E17" s="115">
        <f>('Muži-květen'!E15)</f>
        <v>73</v>
      </c>
      <c r="F17" s="115">
        <f>('Muži-květen'!F15)</f>
        <v>8</v>
      </c>
      <c r="G17" s="51">
        <f>D17+E17</f>
        <v>237</v>
      </c>
    </row>
    <row r="18" spans="1:7" ht="18.75" customHeight="1" x14ac:dyDescent="0.2">
      <c r="A18" s="48" t="s">
        <v>24</v>
      </c>
      <c r="B18" s="54" t="str">
        <f>'Náhozy-květen'!A95</f>
        <v>Zmeškal Jaroslav</v>
      </c>
      <c r="C18" s="54" t="str">
        <f>'Náhozy-květen'!B95</f>
        <v>Alpa camp</v>
      </c>
      <c r="D18" s="115">
        <f>('Muži-květen'!D13)</f>
        <v>163</v>
      </c>
      <c r="E18" s="115">
        <f>('Muži-květen'!E13)</f>
        <v>68.5</v>
      </c>
      <c r="F18" s="115">
        <f>('Muži-květen'!F13)</f>
        <v>6</v>
      </c>
      <c r="G18" s="51">
        <f>D18+E18</f>
        <v>231.5</v>
      </c>
    </row>
    <row r="19" spans="1:7" ht="18.75" customHeight="1" x14ac:dyDescent="0.2">
      <c r="A19" s="48" t="s">
        <v>25</v>
      </c>
      <c r="B19" s="54" t="str">
        <f>'Muži-duben'!B21</f>
        <v>Buček Milan</v>
      </c>
      <c r="C19" s="54" t="str">
        <f>'Muži-duben'!C21</f>
        <v>Srkla</v>
      </c>
      <c r="D19" s="115">
        <f>'Muži-duben'!D21</f>
        <v>161.5</v>
      </c>
      <c r="E19" s="115">
        <f>'Muži-duben'!E21</f>
        <v>69</v>
      </c>
      <c r="F19" s="115">
        <f>'Muži-duben'!F21</f>
        <v>7</v>
      </c>
      <c r="G19" s="51">
        <f>D19+E19</f>
        <v>230.5</v>
      </c>
    </row>
    <row r="20" spans="1:7" ht="18.75" customHeight="1" x14ac:dyDescent="0.2">
      <c r="A20" s="48" t="s">
        <v>26</v>
      </c>
      <c r="B20" s="54" t="str">
        <f>'Náhozy-duben'!A43</f>
        <v>Turek Tobiáš</v>
      </c>
      <c r="C20" s="54" t="str">
        <f>'Náhozy-duben'!B43</f>
        <v>Ctirad Troubsko</v>
      </c>
      <c r="D20" s="115">
        <f>('Muži-duben'!D13)</f>
        <v>155</v>
      </c>
      <c r="E20" s="115">
        <f>('Muži-duben'!E13)</f>
        <v>73</v>
      </c>
      <c r="F20" s="115">
        <f>('Muži-duben'!F13)</f>
        <v>7.5</v>
      </c>
      <c r="G20" s="51">
        <f>D20+E20</f>
        <v>228</v>
      </c>
    </row>
    <row r="21" spans="1:7" ht="18.75" customHeight="1" x14ac:dyDescent="0.2">
      <c r="A21" s="48" t="s">
        <v>27</v>
      </c>
      <c r="B21" s="54" t="str">
        <f>'Náhozy-duben'!A47</f>
        <v>Pospíšil Matěj</v>
      </c>
      <c r="C21" s="54" t="str">
        <f>'Náhozy-duben'!B47</f>
        <v>Ctirad Troubsko</v>
      </c>
      <c r="D21" s="115">
        <f>('Muži-duben'!D14)</f>
        <v>152</v>
      </c>
      <c r="E21" s="115">
        <f>('Muži-duben'!E14)</f>
        <v>67</v>
      </c>
      <c r="F21" s="115">
        <f>('Muži-duben'!F14)</f>
        <v>3</v>
      </c>
      <c r="G21" s="51">
        <f>D21+E21</f>
        <v>219</v>
      </c>
    </row>
    <row r="22" spans="1:7" ht="18.75" customHeight="1" x14ac:dyDescent="0.2">
      <c r="A22" s="48" t="s">
        <v>28</v>
      </c>
      <c r="B22" s="54" t="str">
        <f>'Náhozy-květen'!A67</f>
        <v>Kremláček Petr</v>
      </c>
      <c r="C22" s="54" t="str">
        <f>'Náhozy-květen'!B67</f>
        <v>Opožděná koule</v>
      </c>
      <c r="D22" s="115">
        <f>('Muži-květen'!D17)</f>
        <v>160.5</v>
      </c>
      <c r="E22" s="115">
        <f>('Muži-květen'!E17)</f>
        <v>57.5</v>
      </c>
      <c r="F22" s="115">
        <f>('Muži-květen'!F17)</f>
        <v>10.5</v>
      </c>
      <c r="G22" s="51">
        <f>D22+E22</f>
        <v>218</v>
      </c>
    </row>
    <row r="23" spans="1:7" ht="18.75" customHeight="1" x14ac:dyDescent="0.2">
      <c r="A23" s="48" t="s">
        <v>29</v>
      </c>
      <c r="B23" s="54" t="str">
        <f>'Náhozy-duben'!A51</f>
        <v>Svěrák Alexandr</v>
      </c>
      <c r="C23" s="54" t="str">
        <f>'Náhozy-duben'!B51</f>
        <v>Ctirad Troubsko</v>
      </c>
      <c r="D23" s="115">
        <f>('Muži-duben'!D15)</f>
        <v>164.5</v>
      </c>
      <c r="E23" s="115">
        <f>('Muži-duben'!E15)</f>
        <v>50.5</v>
      </c>
      <c r="F23" s="115">
        <f>('Muži-duben'!F15)</f>
        <v>11</v>
      </c>
      <c r="G23" s="51">
        <f>D23+E23</f>
        <v>215</v>
      </c>
    </row>
    <row r="24" spans="1:7" ht="18.75" customHeight="1" x14ac:dyDescent="0.2">
      <c r="A24" s="48" t="s">
        <v>30</v>
      </c>
      <c r="B24" s="54" t="str">
        <f>'Muži-duben'!B20</f>
        <v>Zajíc David</v>
      </c>
      <c r="C24" s="54" t="str">
        <f>'Muži-duben'!C20</f>
        <v>Srkla</v>
      </c>
      <c r="D24" s="115">
        <f>'Muži-duben'!D20</f>
        <v>87</v>
      </c>
      <c r="E24" s="115">
        <f>'Muži-duben'!E20</f>
        <v>48</v>
      </c>
      <c r="F24" s="115">
        <f>'Muži-duben'!F20</f>
        <v>0.5</v>
      </c>
      <c r="G24" s="51">
        <f>D24+E24</f>
        <v>135</v>
      </c>
    </row>
    <row r="25" spans="1:7" ht="18.75" customHeight="1" x14ac:dyDescent="0.2">
      <c r="A25" s="76" t="s">
        <v>31</v>
      </c>
      <c r="B25" s="54" t="str">
        <f>'Náhozy-květen'!A75</f>
        <v>Peška Jiří</v>
      </c>
      <c r="C25" s="54" t="str">
        <f>'Náhozy-květen'!B75</f>
        <v>Sedlák</v>
      </c>
      <c r="D25" s="115">
        <f>('Muži-květen'!D19)</f>
        <v>89.5</v>
      </c>
      <c r="E25" s="115">
        <f>('Muži-květen'!E19)</f>
        <v>44.5</v>
      </c>
      <c r="F25" s="115">
        <f>('Muži-květen'!F19)</f>
        <v>2.5</v>
      </c>
      <c r="G25" s="51">
        <f>D25+E25</f>
        <v>134</v>
      </c>
    </row>
    <row r="26" spans="1:7" ht="18.75" customHeight="1" x14ac:dyDescent="0.2">
      <c r="A26" s="48" t="s">
        <v>34</v>
      </c>
      <c r="B26" s="54" t="str">
        <f>'Náhozy-květen'!A91</f>
        <v>Nekuda Josef</v>
      </c>
      <c r="C26" s="54" t="str">
        <f>'Náhozy-květen'!B91</f>
        <v>Náhlá sešlost</v>
      </c>
      <c r="D26" s="115">
        <f>('Muži-květen'!D22)</f>
        <v>89</v>
      </c>
      <c r="E26" s="115">
        <f>('Muži-květen'!E22)</f>
        <v>38.5</v>
      </c>
      <c r="F26" s="115">
        <f>('Muži-květen'!F22)</f>
        <v>2</v>
      </c>
      <c r="G26" s="51">
        <f>D26+E26</f>
        <v>127.5</v>
      </c>
    </row>
    <row r="27" spans="1:7" ht="18.75" customHeight="1" x14ac:dyDescent="0.2">
      <c r="A27" s="48" t="s">
        <v>35</v>
      </c>
      <c r="B27" s="54" t="str">
        <f>'Náhozy-květen'!A79</f>
        <v>Maša Oldřich</v>
      </c>
      <c r="C27" s="54" t="str">
        <f>'Náhozy-květen'!B79</f>
        <v>Náhlá sešlost</v>
      </c>
      <c r="D27" s="115">
        <f>('Muži-květen'!D20)</f>
        <v>83</v>
      </c>
      <c r="E27" s="115">
        <f>('Muži-květen'!E20)</f>
        <v>41</v>
      </c>
      <c r="F27" s="115">
        <f>('Muži-květen'!F20)</f>
        <v>1.5</v>
      </c>
      <c r="G27" s="51">
        <f>D27+E27</f>
        <v>124</v>
      </c>
    </row>
    <row r="28" spans="1:7" ht="18.75" customHeight="1" x14ac:dyDescent="0.2">
      <c r="A28" s="48" t="s">
        <v>36</v>
      </c>
      <c r="B28" s="54" t="str">
        <f>'Náhozy-květen'!A71</f>
        <v>Zimmermann Martin</v>
      </c>
      <c r="C28" s="54" t="str">
        <f>'Náhozy-květen'!B71</f>
        <v>Jakub</v>
      </c>
      <c r="D28" s="115">
        <f>('Muži-květen'!D18)</f>
        <v>88.5</v>
      </c>
      <c r="E28" s="115">
        <f>('Muži-květen'!E18)</f>
        <v>35</v>
      </c>
      <c r="F28" s="115">
        <f>('Muži-květen'!F18)</f>
        <v>2</v>
      </c>
      <c r="G28" s="51">
        <f>D28+E28</f>
        <v>123.5</v>
      </c>
    </row>
    <row r="29" spans="1:7" ht="18.75" customHeight="1" x14ac:dyDescent="0.2">
      <c r="A29" s="48" t="s">
        <v>37</v>
      </c>
      <c r="B29" s="54" t="str">
        <f>'Náhozy-květen'!A87</f>
        <v>Makovický Michal</v>
      </c>
      <c r="C29" s="54" t="str">
        <f>'Náhozy-květen'!B87</f>
        <v>Náhlá sešlost</v>
      </c>
      <c r="D29" s="54">
        <f>('Muži-květen'!D21)</f>
        <v>84</v>
      </c>
      <c r="E29" s="54">
        <f>('Muži-květen'!E21)</f>
        <v>34.5</v>
      </c>
      <c r="F29" s="54">
        <f>('Muži-květen'!F21)</f>
        <v>3.5</v>
      </c>
      <c r="G29" s="51">
        <f>D29+E29</f>
        <v>118.5</v>
      </c>
    </row>
    <row r="30" spans="1:7" ht="18.75" customHeight="1" x14ac:dyDescent="0.2">
      <c r="A30" s="48" t="s">
        <v>38</v>
      </c>
      <c r="B30" s="54" t="str">
        <f>'Náhozy-květen'!A63</f>
        <v>Mrkvica Zdeněk</v>
      </c>
      <c r="C30" s="54" t="str">
        <f>'Náhozy-květen'!B63</f>
        <v>Jakub</v>
      </c>
      <c r="D30" s="54">
        <f>('Muži-květen'!D16)</f>
        <v>87</v>
      </c>
      <c r="E30" s="54">
        <f>('Muži-květen'!E16)</f>
        <v>31</v>
      </c>
      <c r="F30" s="54">
        <f>('Muži-květen'!F16)</f>
        <v>4.5</v>
      </c>
      <c r="G30" s="51">
        <f>D30+E30</f>
        <v>118</v>
      </c>
    </row>
    <row r="31" spans="1:7" ht="18.75" customHeight="1" thickBot="1" x14ac:dyDescent="0.25">
      <c r="A31" s="144" t="s">
        <v>39</v>
      </c>
      <c r="B31" s="145" t="str">
        <f>'Muži-duben'!B19</f>
        <v>Večeřa Stanislav</v>
      </c>
      <c r="C31" s="145" t="str">
        <f>'Muži-duben'!C19</f>
        <v>Srkla</v>
      </c>
      <c r="D31" s="145">
        <f>'Muži-duben'!D19</f>
        <v>80</v>
      </c>
      <c r="E31" s="145">
        <f>'Muži-duben'!E19</f>
        <v>16.5</v>
      </c>
      <c r="F31" s="145">
        <f>'Muži-duben'!F19</f>
        <v>8</v>
      </c>
      <c r="G31" s="146">
        <f>D31+E31</f>
        <v>96.5</v>
      </c>
    </row>
  </sheetData>
  <sortState ref="B7:G31">
    <sortCondition descending="1" ref="G7:G31"/>
    <sortCondition descending="1" ref="E7:E31"/>
    <sortCondition ref="F7:F31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C4" sqref="C4"/>
    </sheetView>
  </sheetViews>
  <sheetFormatPr defaultRowHeight="12.75" x14ac:dyDescent="0.2"/>
  <cols>
    <col min="1" max="1" width="6" customWidth="1"/>
    <col min="2" max="2" width="28.7109375" customWidth="1"/>
    <col min="3" max="3" width="23.28515625" customWidth="1"/>
  </cols>
  <sheetData>
    <row r="2" spans="1:7" ht="18.75" x14ac:dyDescent="0.3">
      <c r="B2" s="4"/>
      <c r="C2" s="4" t="s">
        <v>47</v>
      </c>
      <c r="D2" s="4"/>
    </row>
    <row r="3" spans="1:7" ht="18.75" x14ac:dyDescent="0.3">
      <c r="B3" s="4"/>
      <c r="C3" s="4"/>
      <c r="D3" s="4"/>
    </row>
    <row r="4" spans="1:7" ht="18.75" x14ac:dyDescent="0.3">
      <c r="B4" s="4"/>
      <c r="C4" s="45"/>
      <c r="D4" s="45"/>
    </row>
    <row r="5" spans="1:7" ht="13.5" thickBot="1" x14ac:dyDescent="0.25"/>
    <row r="6" spans="1:7" ht="18.75" customHeight="1" thickBot="1" x14ac:dyDescent="0.25">
      <c r="A6" s="46" t="s">
        <v>9</v>
      </c>
      <c r="B6" s="52" t="s">
        <v>8</v>
      </c>
      <c r="C6" s="52" t="s">
        <v>42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7" ht="18.75" customHeight="1" x14ac:dyDescent="0.2">
      <c r="A7" s="47" t="s">
        <v>13</v>
      </c>
      <c r="B7" s="169" t="str">
        <f>'Náhozy-duben'!A27</f>
        <v>Svobodová Katka</v>
      </c>
      <c r="C7" s="169" t="str">
        <f>'Náhozy-duben'!B27</f>
        <v>Divoké Qočky</v>
      </c>
      <c r="D7" s="174">
        <f>('Ženy-duben'!D9+'Ženy-květen'!D9)</f>
        <v>356.5</v>
      </c>
      <c r="E7" s="169">
        <f>('Ženy-duben'!E9+'Ženy-květen'!E9)</f>
        <v>176</v>
      </c>
      <c r="F7" s="175">
        <f>('Ženy-duben'!F9+'Ženy-květen'!F9)</f>
        <v>4.5</v>
      </c>
      <c r="G7" s="170">
        <f>D7+E7</f>
        <v>532.5</v>
      </c>
    </row>
    <row r="8" spans="1:7" ht="18.75" customHeight="1" x14ac:dyDescent="0.2">
      <c r="A8" s="48" t="s">
        <v>14</v>
      </c>
      <c r="B8" s="171" t="str">
        <f>'Náhozy-duben'!A19</f>
        <v>Nečasová Jana</v>
      </c>
      <c r="C8" s="171" t="str">
        <f>'Náhozy-duben'!B19</f>
        <v>Divoké Qočky</v>
      </c>
      <c r="D8" s="172">
        <f>('Ženy-duben'!D7+'Ženy-květen'!D7)</f>
        <v>352</v>
      </c>
      <c r="E8" s="176">
        <f>('Ženy-duben'!E7+'Ženy-květen'!E7)</f>
        <v>158</v>
      </c>
      <c r="F8" s="172">
        <f>('Ženy-duben'!F7+'Ženy-květen'!F7)</f>
        <v>8.5</v>
      </c>
      <c r="G8" s="173">
        <f>D8+E8</f>
        <v>510</v>
      </c>
    </row>
    <row r="9" spans="1:7" ht="18.75" customHeight="1" x14ac:dyDescent="0.2">
      <c r="A9" s="48" t="s">
        <v>15</v>
      </c>
      <c r="B9" s="171" t="str">
        <f>'Náhozy-duben'!A23</f>
        <v>Jahodová Ivana</v>
      </c>
      <c r="C9" s="171" t="str">
        <f>'Náhozy-duben'!B23</f>
        <v>Divoké Qočky</v>
      </c>
      <c r="D9" s="171">
        <f>('Ženy-duben'!D8+'Ženy-květen'!D8)</f>
        <v>332</v>
      </c>
      <c r="E9" s="171">
        <f>('Ženy-duben'!E8+'Ženy-květen'!E8)</f>
        <v>153.5</v>
      </c>
      <c r="F9" s="171">
        <f>('Ženy-duben'!F8+'Ženy-květen'!F8)</f>
        <v>11.5</v>
      </c>
      <c r="G9" s="173">
        <f>D9+E9</f>
        <v>485.5</v>
      </c>
    </row>
    <row r="10" spans="1:7" ht="18.75" customHeight="1" x14ac:dyDescent="0.2">
      <c r="A10" s="48" t="s">
        <v>16</v>
      </c>
      <c r="B10" s="54" t="str">
        <f>'Náhozy-duben'!A67</f>
        <v>Jurášová Alena</v>
      </c>
      <c r="C10" s="54" t="str">
        <f>'Náhozy-duben'!B67</f>
        <v>Marodi Rýmařov</v>
      </c>
      <c r="D10" s="54">
        <f>('Ženy-duben'!D11+'Ženy-květen'!D11)</f>
        <v>317.5</v>
      </c>
      <c r="E10" s="54">
        <f>('Ženy-duben'!E11+'Ženy-květen'!E11)</f>
        <v>122</v>
      </c>
      <c r="F10" s="54">
        <f>('Ženy-duben'!F11+'Ženy-květen'!F11)</f>
        <v>18</v>
      </c>
      <c r="G10" s="51">
        <f>D10+E10</f>
        <v>439.5</v>
      </c>
    </row>
    <row r="11" spans="1:7" ht="18.75" customHeight="1" x14ac:dyDescent="0.2">
      <c r="A11" s="48" t="s">
        <v>17</v>
      </c>
      <c r="B11" s="54" t="str">
        <f>'Náhozy-duben'!A15</f>
        <v>Tonová Petra</v>
      </c>
      <c r="C11" s="54" t="str">
        <f>'Náhozy-duben'!B15</f>
        <v>TESCAN</v>
      </c>
      <c r="D11" s="54">
        <f>('Ženy-duben'!D10+'Ženy-květen'!D10)</f>
        <v>306.5</v>
      </c>
      <c r="E11" s="54">
        <f>('Ženy-duben'!E10+'Ženy-květen'!E10)</f>
        <v>129</v>
      </c>
      <c r="F11" s="54">
        <f>('Ženy-duben'!F10+'Ženy-květen'!F10)</f>
        <v>17</v>
      </c>
      <c r="G11" s="51">
        <f>D11+E11</f>
        <v>435.5</v>
      </c>
    </row>
    <row r="12" spans="1:7" ht="18.75" customHeight="1" x14ac:dyDescent="0.2">
      <c r="A12" s="48" t="s">
        <v>18</v>
      </c>
      <c r="B12" s="54" t="str">
        <f>'Náhozy-duben'!A71</f>
        <v>Otrubová Božena</v>
      </c>
      <c r="C12" s="54" t="str">
        <f>'Náhozy-duben'!B71</f>
        <v>VEIPER</v>
      </c>
      <c r="D12" s="54">
        <f>('Ženy-duben'!D12+'Ženy-květen'!D12)</f>
        <v>230</v>
      </c>
      <c r="E12" s="54">
        <f>('Ženy-duben'!E12+'Ženy-květen'!E12)</f>
        <v>113</v>
      </c>
      <c r="F12" s="54">
        <f>('Ženy-duben'!F12+'Ženy-květen'!F12)</f>
        <v>9</v>
      </c>
      <c r="G12" s="51">
        <f>D12+E12</f>
        <v>343</v>
      </c>
    </row>
    <row r="13" spans="1:7" ht="18.75" customHeight="1" x14ac:dyDescent="0.2">
      <c r="A13" s="48" t="s">
        <v>19</v>
      </c>
      <c r="B13" s="54" t="str">
        <f>'Náhozy-duben'!A75</f>
        <v>Rambousková Věra</v>
      </c>
      <c r="C13" s="54" t="str">
        <f>'Náhozy-duben'!B75</f>
        <v>VEIPER</v>
      </c>
      <c r="D13" s="54">
        <f>('Ženy-duben'!D13+'Ženy-květen'!D13)</f>
        <v>232.5</v>
      </c>
      <c r="E13" s="54">
        <f>('Ženy-duben'!E13+'Ženy-květen'!E13)</f>
        <v>88</v>
      </c>
      <c r="F13" s="54">
        <f>('Ženy-duben'!F13+'Ženy-květen'!F13)</f>
        <v>15</v>
      </c>
      <c r="G13" s="51">
        <f>D13+E13</f>
        <v>320.5</v>
      </c>
    </row>
    <row r="14" spans="1:7" ht="18.75" customHeight="1" x14ac:dyDescent="0.2">
      <c r="A14" s="48" t="s">
        <v>20</v>
      </c>
      <c r="B14" s="54" t="str">
        <f>'Náhozy-duben'!A79</f>
        <v>Čechová Iva</v>
      </c>
      <c r="C14" s="54" t="str">
        <f>'Náhozy-duben'!B79</f>
        <v>VEIPER</v>
      </c>
      <c r="D14" s="54">
        <f>('Ženy-duben'!D14+'Ženy-květen'!D14)</f>
        <v>194.5</v>
      </c>
      <c r="E14" s="54">
        <f>('Ženy-duben'!E14+'Ženy-květen'!E14)</f>
        <v>68</v>
      </c>
      <c r="F14" s="54">
        <f>('Ženy-duben'!F14+'Ženy-květen'!F14)</f>
        <v>22.5</v>
      </c>
      <c r="G14" s="51">
        <f>D14+E14</f>
        <v>262.5</v>
      </c>
    </row>
    <row r="15" spans="1:7" ht="18.75" customHeight="1" x14ac:dyDescent="0.2">
      <c r="A15" s="48" t="s">
        <v>21</v>
      </c>
      <c r="B15" s="54" t="str">
        <f>'Náhozy-květen'!A107</f>
        <v>Čáslavová Hana</v>
      </c>
      <c r="C15" s="54" t="str">
        <f>'Náhozy-květen'!B107</f>
        <v>Alpa camp</v>
      </c>
      <c r="D15" s="54">
        <f>('Ženy-květen'!D15)</f>
        <v>179</v>
      </c>
      <c r="E15" s="54">
        <f>('Ženy-květen'!E15)</f>
        <v>63.5</v>
      </c>
      <c r="F15" s="54">
        <f>('Ženy-květen'!F15)</f>
        <v>7</v>
      </c>
      <c r="G15" s="51">
        <f>D15+E15</f>
        <v>242.5</v>
      </c>
    </row>
    <row r="16" spans="1:7" ht="18.75" customHeight="1" x14ac:dyDescent="0.2">
      <c r="A16" s="48" t="s">
        <v>22</v>
      </c>
      <c r="B16" s="54" t="str">
        <f>'Náhozy-květen'!A111</f>
        <v>Večeřová Lenka</v>
      </c>
      <c r="C16" s="54" t="str">
        <f>'Náhozy-květen'!B111</f>
        <v>Divoké Qočky</v>
      </c>
      <c r="D16" s="54">
        <f>('Ženy-duben'!D15+'Ženy-květen'!D17)</f>
        <v>171.5</v>
      </c>
      <c r="E16" s="54">
        <f>('Ženy-duben'!E15+'Ženy-květen'!E17)</f>
        <v>60.5</v>
      </c>
      <c r="F16" s="54">
        <f>('Ženy-duben'!F15+'Ženy-květen'!F17)</f>
        <v>8</v>
      </c>
      <c r="G16" s="51">
        <f>D16+E16</f>
        <v>232</v>
      </c>
    </row>
    <row r="17" spans="1:7" ht="18.75" customHeight="1" thickBot="1" x14ac:dyDescent="0.25">
      <c r="A17" s="144" t="s">
        <v>23</v>
      </c>
      <c r="B17" s="145" t="str">
        <f>'Náhozy-květen'!A83</f>
        <v>Makovická Markéta</v>
      </c>
      <c r="C17" s="145" t="str">
        <f>'Náhozy-květen'!B83</f>
        <v>Náhlá sešlost</v>
      </c>
      <c r="D17" s="145">
        <f>('Ženy-květen'!D16)</f>
        <v>68</v>
      </c>
      <c r="E17" s="145">
        <f>('Ženy-květen'!E16)</f>
        <v>26</v>
      </c>
      <c r="F17" s="145">
        <f>('Ženy-květen'!F16)</f>
        <v>8.5</v>
      </c>
      <c r="G17" s="146">
        <f>D17+E17</f>
        <v>94</v>
      </c>
    </row>
  </sheetData>
  <sortState ref="B7:G17">
    <sortCondition descending="1" ref="G7:G17"/>
    <sortCondition descending="1" ref="E7:E17"/>
    <sortCondition ref="F7:F17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Náhozy-duben</vt:lpstr>
      <vt:lpstr>Náhozy-květen</vt:lpstr>
      <vt:lpstr>Muži-duben</vt:lpstr>
      <vt:lpstr>Muži-květen</vt:lpstr>
      <vt:lpstr>Ženy-duben</vt:lpstr>
      <vt:lpstr>Ženy-květen</vt:lpstr>
      <vt:lpstr>Muži-celkem</vt:lpstr>
      <vt:lpstr>Ženy-celkem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Obsluha</dc:creator>
  <cp:lastModifiedBy>HP</cp:lastModifiedBy>
  <cp:lastPrinted>2022-06-22T18:09:41Z</cp:lastPrinted>
  <dcterms:created xsi:type="dcterms:W3CDTF">2019-04-08T18:52:42Z</dcterms:created>
  <dcterms:modified xsi:type="dcterms:W3CDTF">2023-05-23T14:09:15Z</dcterms:modified>
</cp:coreProperties>
</file>